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18 від 02.07.2025\1\"/>
    </mc:Choice>
  </mc:AlternateContent>
  <xr:revisionPtr revIDLastSave="0" documentId="13_ncr:1_{F31E5BE2-ECD7-418C-BC88-E4B678C09C71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TDSheet!$A$1:$Q$129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8" i="1" l="1"/>
  <c r="O117" i="1"/>
  <c r="O116" i="1"/>
  <c r="O110" i="1"/>
  <c r="O109" i="1"/>
  <c r="O107" i="1"/>
  <c r="O114" i="1" s="1"/>
  <c r="O106" i="1"/>
  <c r="O105" i="1"/>
  <c r="O104" i="1"/>
  <c r="L53" i="1"/>
  <c r="P116" i="1" l="1"/>
  <c r="P109" i="1"/>
  <c r="P104" i="1"/>
  <c r="O112" i="1" l="1"/>
  <c r="P112" i="1" s="1"/>
  <c r="O100" i="1" l="1"/>
  <c r="O99" i="1"/>
  <c r="O92" i="1"/>
  <c r="O90" i="1"/>
  <c r="O89" i="1"/>
  <c r="O87" i="1"/>
  <c r="P118" i="1" l="1"/>
  <c r="P107" i="1"/>
  <c r="P106" i="1"/>
  <c r="P114" i="1" l="1"/>
  <c r="O81" i="1"/>
  <c r="O80" i="1"/>
  <c r="O73" i="1"/>
  <c r="O71" i="1"/>
  <c r="O70" i="1"/>
  <c r="O68" i="1"/>
  <c r="O101" i="1" l="1"/>
  <c r="P117" i="1" l="1"/>
  <c r="P105" i="1"/>
  <c r="P110" i="1"/>
  <c r="O113" i="1" l="1"/>
  <c r="P113" i="1" s="1"/>
  <c r="L54" i="1"/>
  <c r="N53" i="1"/>
  <c r="P93" i="1"/>
  <c r="P101" i="1"/>
  <c r="P88" i="1"/>
  <c r="N52" i="1"/>
  <c r="O97" i="1" l="1"/>
  <c r="P97" i="1" s="1"/>
  <c r="P100" i="1"/>
  <c r="P99" i="1"/>
  <c r="P92" i="1"/>
  <c r="P89" i="1"/>
  <c r="N51" i="1"/>
  <c r="P87" i="1" l="1"/>
  <c r="O95" i="1"/>
  <c r="P95" i="1" s="1"/>
  <c r="P90" i="1"/>
  <c r="O96" i="1"/>
  <c r="P96" i="1" s="1"/>
  <c r="O76" i="1" l="1"/>
  <c r="O77" i="1"/>
  <c r="O82" i="1"/>
  <c r="O78" i="1" l="1"/>
  <c r="P70" i="1" l="1"/>
  <c r="P81" i="1" l="1"/>
  <c r="P77" i="1"/>
  <c r="P73" i="1"/>
  <c r="P68" i="1"/>
  <c r="P78" i="1" l="1"/>
  <c r="P71" i="1"/>
  <c r="N50" i="1" l="1"/>
  <c r="N54" i="1" s="1"/>
  <c r="N59" i="1" l="1"/>
  <c r="P69" i="1" l="1"/>
  <c r="P74" i="1"/>
  <c r="P59" i="1"/>
  <c r="P76" i="1" l="1"/>
  <c r="P60" i="1"/>
  <c r="N60" i="1"/>
  <c r="P80" i="1" l="1"/>
  <c r="P82" i="1"/>
  <c r="P83" i="1" l="1"/>
</calcChain>
</file>

<file path=xl/sharedStrings.xml><?xml version="1.0" encoding="utf-8"?>
<sst xmlns="http://schemas.openxmlformats.org/spreadsheetml/2006/main" count="224" uniqueCount="122">
  <si>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</si>
  <si>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</si>
  <si>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</si>
  <si>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</si>
  <si>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</si>
  <si>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</si>
  <si>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</si>
  <si>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</si>
  <si>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</si>
  <si>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</si>
  <si>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</si>
  <si>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</si>
  <si>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</si>
  <si>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</si>
  <si>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</si>
  <si>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</si>
  <si>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</si>
  <si>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</si>
  <si>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</si>
  <si>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</si>
  <si>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</si>
  <si>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</si>
  <si>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</si>
  <si>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</si>
  <si>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</si>
  <si>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</si>
  <si>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</si>
  <si>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</si>
  <si>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</si>
  <si>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</si>
  <si>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</si>
  <si>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</si>
  <si>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</si>
  <si>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</si>
  <si>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</si>
  <si>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</si>
  <si>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</si>
  <si>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</si>
  <si>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</si>
  <si>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</si>
  <si>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</si>
  <si>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</si>
  <si>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</si>
  <si>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</si>
  <si>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</si>
  <si>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</si>
  <si>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</si>
  <si>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</si>
  <si>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</si>
  <si>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</si>
  <si>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</si>
  <si>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</si>
  <si>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</si>
  <si>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</si>
  <si>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</si>
  <si>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</si>
  <si>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</si>
  <si>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</si>
  <si>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</si>
  <si>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</si>
  <si>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</si>
  <si>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</si>
  <si>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</si>
  <si>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</si>
  <si>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0921</t>
  </si>
  <si>
    <t>Забезпечення умов для функціонування закладів загальної середньої освіти</t>
  </si>
  <si>
    <t>Забезпечення надання якісних послуг з повної загальної середньої освіти в денних закладах загальної середньої освіти. Формування цілісної системи освіти, єдиного культурно-освітнього простору для найповнішого комплексного задоволення потреб громадян.</t>
  </si>
  <si>
    <t>Рішення міської ради  від 24.12.21р. №706 "Про бюджет Вінницької міської територіальної громади на 2022 рік", зі змінами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</si>
  <si>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</si>
  <si>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Обсяг видатків на виготовлення проєктно-кошторисної документації по капітальному ремонту споруд цивільного захисту - укриттів комунальних закладів загальної середньої освіти</t>
  </si>
  <si>
    <t>Кількість проєктно-кошторисних документацій  по капітальному ремонту споруд цивільного захисту - укриттів комунальних закладів загальної середньої освіти</t>
  </si>
  <si>
    <t>Рівень готовності проєктно-кошторисних документацій по капітальному ремонту споруд цивільного захисту - укриттів комунальних закладів загальної середньої освіти на кінець року</t>
  </si>
  <si>
    <t>1а</t>
  </si>
  <si>
    <t>кв.м</t>
  </si>
  <si>
    <t>Середня вартість виготовлення 1 проєктно-кошторисної документації по капітальному ремонту споруди цивільного захисту - укриттів комунальних закладів загальної середньої освіти</t>
  </si>
  <si>
    <t>Капітальний ремонт покрівель, дахів комунальних закладів загальної середньої освіти</t>
  </si>
  <si>
    <t>Обсяг видатків на капітальний ремонт покрівель, дахів комунальних закладів загальної середньої освіти</t>
  </si>
  <si>
    <t>Загальна кошторисна вартість по капітальному ремонту покрівель, дахів комунальних закладів загальної середньої освіти</t>
  </si>
  <si>
    <t>Обсяг робіт по капітальному ремонту покрівель, дахів  комунальних закладів загальної середньої освіти</t>
  </si>
  <si>
    <t xml:space="preserve">Середня вартість капітального ремонту покрівель, дахів комунальних закладів загальної середньої освіти в поточному році </t>
  </si>
  <si>
    <t>Середня вартість 1 кв.м капітального ремонту покрівель, дахів комунальних закладів загальної середньої освіти</t>
  </si>
  <si>
    <t xml:space="preserve">Рівень готовності робіт по капітальному ремонту покрівель, дахів комунальних закладів загальної середньої освіти на початок року </t>
  </si>
  <si>
    <t>Рівень готовності робіт по капітальному ремонту покрівель, дахів комунальних закладів загальної середньої освіти на кінець року</t>
  </si>
  <si>
    <t>Капітальний ремонт споруд цивільного захисту - укриттів комунальних закладів загальної середньої освіти</t>
  </si>
  <si>
    <t>Обсяг видатків на капітальний ремонт споруд цивільного захисту - укриттів комунальних закладів загальної середньої освіти</t>
  </si>
  <si>
    <t>Обсяг робіт по капітальному ремонту споруд цивільного захисту - укриттів комунальних закладів загальної середньої освіти</t>
  </si>
  <si>
    <t>Загальна кошторисна вартість по капітальному ремонту споруд цивільного захисту - укриттів комунальних закладів загальної середньої освіти</t>
  </si>
  <si>
    <t>Кількість об’єктів, на яких планується капітальний ремонт споруд цивільного захисту - укриттів комунальних закладів загальної середньої освіти</t>
  </si>
  <si>
    <t>Кількість об’єктів, на яких планується капітальний ремонт покрівель, дахів комунальних закладів загальної середньої освіти</t>
  </si>
  <si>
    <t>Середня вартість 1 кв.м капітального ремонту споруд цивільного захисту - укриттів комунальних закладів загальної середньої освіти</t>
  </si>
  <si>
    <t>Середня вартість капітального ремонту споруд цивільного захисту - укриттів комунальних закладів загальної середньої освіти в поточному році</t>
  </si>
  <si>
    <t>Рівень готовності робіт по капітальному ремонту споруд цивільного захисту - укриттів комунальних закладів загальної середньої освіти на початок року</t>
  </si>
  <si>
    <t>Рівень готовності робіт по капітальному ремонту споруд цивільного захисту - укриттів комунальних закладів загальної середньої освіти на кінець року</t>
  </si>
  <si>
    <t>Надання загальної середньої освіти закладами загальної середньої освіти за рахунок коштів місцевого бюджету</t>
  </si>
  <si>
    <t>Рішення міської ради  від 23.12.22р. №1340 "Про бюджет Вінницької міської територіальної громади на 2023 рік", зі змінами</t>
  </si>
  <si>
    <t xml:space="preserve">Капітальний ремонт будівлі комунального закладу "Вінницький  ліцей №8" по вул.Винниченка, 36 в м. Вінниці - заходи з енергозбереження з елементами ліквідації наслідків збройної агресії російської федерації </t>
  </si>
  <si>
    <t>Капітальний ремонт покрівель (підготовка до опалювального сезону та заходи з енергозбереження) будівель комунальних закладів загальної середньої освіти</t>
  </si>
  <si>
    <t>Обсяг видатків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</si>
  <si>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Обсяг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</si>
  <si>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кв. м</t>
  </si>
  <si>
    <t>ПКД, предпроєктні розрахунки</t>
  </si>
  <si>
    <t>Кількість об'єктів на яких планується  капітальний ремонт покрівель (підготовка до опалювального сезону та заходи з енергозбереження) будівель комунальних закладів загальної середньої освіти</t>
  </si>
  <si>
    <t xml:space="preserve">Середня вартість 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 в поточному році </t>
  </si>
  <si>
    <t>Середня вартість 1 кв.м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</si>
  <si>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Рівень готовності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на початок року</t>
  </si>
  <si>
    <t xml:space="preserve">Рівень готовності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на кінець року </t>
  </si>
  <si>
    <t>Загальна кошторисна вартість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</si>
  <si>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 xml:space="preserve">Директор департаменту капітального будівництва </t>
  </si>
  <si>
    <t>Денис МАЗУРЕНКО</t>
  </si>
  <si>
    <t xml:space="preserve">Директор департаменту  фінансів </t>
  </si>
  <si>
    <t>Антоніна ЛЕСЬ</t>
  </si>
  <si>
    <t>бюджетної програми місцевого бюджету на 2025 рік</t>
  </si>
  <si>
    <t xml:space="preserve">Бюджетний кодекс України  
Закон України "Про Державний бюджет України на 2025 рік". 
Рішення Вінницької міської ради від 20.12.2024 №2621 «Про бюджет Вінницької міської територіальної громади на 2025 рік», зі змінами.
Програма розвитку освіти Вінницької міської територіальної громади  на 2025-2027 роки (затверджена рішенням Вінницької міської ради від 20.12.24р. №2635),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</si>
  <si>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Програма розвитку освіти Вінницької міської територіальної громади на 2025-2027 роки</t>
  </si>
  <si>
    <t>Обсяг видатків на виготовлення проєктно-кошторисної документації по капітальному ремонту покрівель  (підготовка до опалювального сезону та заходи з енергозбереження) будівель комунальних закладів загальної середньої освіти</t>
  </si>
  <si>
    <t>Рішення міської ради  від 20.12.24р. №2621 "Про бюджет Вінницької міської територіальної громади на 2025 рік", зі змінами</t>
  </si>
  <si>
    <t>Середня вартість виготовлення 1 проєктно-кошторисної документації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в поточному році</t>
  </si>
  <si>
    <t>0253600000</t>
  </si>
  <si>
    <t>Кількість проєктно-кошторисних документацій  по капітальному ремону покрівель (підготовка до опалювального сезону та заходи з енергозбереження) будівель комунальних закладів загальної середньої освіти</t>
  </si>
  <si>
    <t xml:space="preserve">Рівень готовності проєктно-кошторисних документацій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</t>
  </si>
  <si>
    <t>Обсяг бюджетних призначень/бюджетних асигнувань  -  19 800 000,0 гривень, у тому числі загального фонду -  0 гривень та спеціального фонду - 19 800 000,0 гривень</t>
  </si>
  <si>
    <t xml:space="preserve">      ______02 липня_______  2025   року 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</si>
</sst>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8"/>
      <name val="Arial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4" fillId="0" borderId="0" xfId="0" applyFont="1" applyBorder="1" applyAlignment="1">
      <alignment wrapText="1"/>
    </xf>
    <xf numFmtId="0" fontId="1" fillId="2" borderId="0" xfId="0" applyFont="1" applyFill="1" applyAlignment="1"/>
    <xf numFmtId="0" fontId="1" fillId="0" borderId="0" xfId="0" applyFont="1" applyAlignment="1"/>
    <xf numFmtId="0" fontId="4" fillId="2" borderId="0" xfId="0" applyFont="1" applyFill="1" applyBorder="1" applyAlignment="1">
      <alignment wrapText="1"/>
    </xf>
    <xf numFmtId="49" fontId="4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2" borderId="11" xfId="0" applyFont="1" applyFill="1" applyBorder="1" applyAlignment="1">
      <alignment vertical="center" wrapText="1"/>
    </xf>
    <xf numFmtId="0" fontId="1" fillId="2" borderId="51" xfId="0" applyFont="1" applyFill="1" applyBorder="1" applyAlignment="1">
      <alignment horizontal="left"/>
    </xf>
    <xf numFmtId="0" fontId="4" fillId="2" borderId="17" xfId="0" applyFont="1" applyFill="1" applyBorder="1" applyAlignment="1">
      <alignment wrapText="1"/>
    </xf>
    <xf numFmtId="0" fontId="4" fillId="2" borderId="11" xfId="0" applyFont="1" applyFill="1" applyBorder="1" applyAlignment="1"/>
    <xf numFmtId="0" fontId="4" fillId="2" borderId="41" xfId="0" applyFont="1" applyFill="1" applyBorder="1" applyAlignment="1"/>
    <xf numFmtId="1" fontId="1" fillId="2" borderId="12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3" fontId="1" fillId="2" borderId="30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4" fillId="0" borderId="11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" fontId="1" fillId="2" borderId="30" xfId="0" applyNumberFormat="1" applyFont="1" applyFill="1" applyBorder="1" applyAlignment="1">
      <alignment horizontal="right" vertical="center"/>
    </xf>
    <xf numFmtId="0" fontId="1" fillId="0" borderId="30" xfId="0" applyFont="1" applyBorder="1" applyAlignment="1">
      <alignment horizontal="left" vertical="center"/>
    </xf>
    <xf numFmtId="0" fontId="4" fillId="0" borderId="41" xfId="0" applyFont="1" applyBorder="1" applyAlignment="1"/>
    <xf numFmtId="0" fontId="4" fillId="0" borderId="41" xfId="0" applyFont="1" applyBorder="1" applyAlignment="1">
      <alignment horizontal="center"/>
    </xf>
    <xf numFmtId="165" fontId="1" fillId="2" borderId="30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right" vertical="center"/>
    </xf>
    <xf numFmtId="0" fontId="5" fillId="0" borderId="30" xfId="0" applyFont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wrapText="1"/>
    </xf>
    <xf numFmtId="164" fontId="5" fillId="0" borderId="30" xfId="0" applyNumberFormat="1" applyFont="1" applyBorder="1" applyAlignment="1">
      <alignment horizontal="center" vertical="center" wrapText="1"/>
    </xf>
    <xf numFmtId="1" fontId="4" fillId="2" borderId="55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wrapText="1"/>
    </xf>
    <xf numFmtId="4" fontId="1" fillId="0" borderId="30" xfId="0" applyNumberFormat="1" applyFont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0" fontId="1" fillId="0" borderId="75" xfId="0" applyFont="1" applyBorder="1" applyAlignment="1">
      <alignment horizontal="left" vertical="center"/>
    </xf>
    <xf numFmtId="0" fontId="1" fillId="0" borderId="76" xfId="0" applyFont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" fontId="1" fillId="2" borderId="45" xfId="0" applyNumberFormat="1" applyFont="1" applyFill="1" applyBorder="1" applyAlignment="1">
      <alignment horizontal="right" vertical="center"/>
    </xf>
    <xf numFmtId="0" fontId="1" fillId="0" borderId="39" xfId="0" applyFont="1" applyBorder="1" applyAlignment="1">
      <alignment horizontal="left" vertical="center"/>
    </xf>
    <xf numFmtId="1" fontId="1" fillId="2" borderId="2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 wrapText="1"/>
    </xf>
    <xf numFmtId="164" fontId="1" fillId="0" borderId="46" xfId="0" applyNumberFormat="1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left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1" fillId="2" borderId="71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5" fontId="1" fillId="2" borderId="21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2" borderId="80" xfId="0" applyFont="1" applyFill="1" applyBorder="1" applyAlignment="1">
      <alignment horizontal="center" vertical="center" wrapText="1"/>
    </xf>
    <xf numFmtId="3" fontId="1" fillId="2" borderId="81" xfId="0" applyNumberFormat="1" applyFont="1" applyFill="1" applyBorder="1" applyAlignment="1">
      <alignment horizontal="right" vertical="center" wrapText="1"/>
    </xf>
    <xf numFmtId="3" fontId="1" fillId="2" borderId="80" xfId="0" applyNumberFormat="1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1" fillId="2" borderId="6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1" fontId="4" fillId="2" borderId="47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0" fontId="14" fillId="2" borderId="33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left" vertical="center" wrapText="1"/>
    </xf>
    <xf numFmtId="0" fontId="14" fillId="2" borderId="24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2" borderId="73" xfId="0" applyFont="1" applyFill="1" applyBorder="1" applyAlignment="1">
      <alignment horizontal="center" wrapText="1"/>
    </xf>
    <xf numFmtId="0" fontId="6" fillId="2" borderId="74" xfId="0" applyFont="1" applyFill="1" applyBorder="1" applyAlignment="1">
      <alignment horizontal="center" vertical="top" wrapText="1"/>
    </xf>
    <xf numFmtId="49" fontId="12" fillId="2" borderId="73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top" wrapText="1"/>
    </xf>
    <xf numFmtId="49" fontId="11" fillId="2" borderId="0" xfId="0" applyNumberFormat="1" applyFont="1" applyFill="1" applyBorder="1" applyAlignment="1">
      <alignment horizontal="center" wrapText="1"/>
    </xf>
    <xf numFmtId="0" fontId="11" fillId="2" borderId="73" xfId="0" applyFont="1" applyFill="1" applyBorder="1" applyAlignment="1">
      <alignment horizontal="center" wrapText="1"/>
    </xf>
    <xf numFmtId="0" fontId="13" fillId="2" borderId="74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3" fillId="2" borderId="0" xfId="0" applyFont="1" applyFill="1" applyBorder="1" applyAlignment="1">
      <alignment horizontal="center" vertical="top"/>
    </xf>
    <xf numFmtId="0" fontId="1" fillId="2" borderId="7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4" fillId="2" borderId="34" xfId="0" applyFont="1" applyFill="1" applyBorder="1" applyAlignment="1">
      <alignment horizontal="left"/>
    </xf>
    <xf numFmtId="0" fontId="4" fillId="2" borderId="3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>
      <alignment horizontal="left" wrapText="1"/>
    </xf>
    <xf numFmtId="1" fontId="4" fillId="2" borderId="14" xfId="0" applyNumberFormat="1" applyFont="1" applyFill="1" applyBorder="1" applyAlignment="1">
      <alignment horizontal="center"/>
    </xf>
    <xf numFmtId="1" fontId="4" fillId="2" borderId="22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1" fontId="4" fillId="2" borderId="34" xfId="0" applyNumberFormat="1" applyFont="1" applyFill="1" applyBorder="1" applyAlignment="1">
      <alignment horizontal="center"/>
    </xf>
    <xf numFmtId="1" fontId="4" fillId="2" borderId="37" xfId="0" applyNumberFormat="1" applyFont="1" applyFill="1" applyBorder="1" applyAlignment="1">
      <alignment horizontal="center"/>
    </xf>
    <xf numFmtId="1" fontId="4" fillId="2" borderId="38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2" borderId="31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/>
    </xf>
    <xf numFmtId="0" fontId="1" fillId="2" borderId="78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1" fontId="4" fillId="2" borderId="63" xfId="0" applyNumberFormat="1" applyFont="1" applyFill="1" applyBorder="1" applyAlignment="1">
      <alignment horizontal="center" vertical="center" wrapText="1"/>
    </xf>
    <xf numFmtId="1" fontId="4" fillId="2" borderId="22" xfId="0" applyNumberFormat="1" applyFont="1" applyFill="1" applyBorder="1" applyAlignment="1">
      <alignment horizontal="center" vertical="center" wrapText="1"/>
    </xf>
    <xf numFmtId="1" fontId="4" fillId="2" borderId="23" xfId="0" applyNumberFormat="1" applyFont="1" applyFill="1" applyBorder="1" applyAlignment="1">
      <alignment horizontal="center" vertical="center" wrapText="1"/>
    </xf>
    <xf numFmtId="3" fontId="4" fillId="2" borderId="26" xfId="0" applyNumberFormat="1" applyFont="1" applyFill="1" applyBorder="1" applyAlignment="1">
      <alignment horizontal="right" vertical="center" wrapText="1"/>
    </xf>
    <xf numFmtId="3" fontId="4" fillId="2" borderId="27" xfId="0" applyNumberFormat="1" applyFont="1" applyFill="1" applyBorder="1" applyAlignment="1">
      <alignment horizontal="right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left" wrapText="1"/>
    </xf>
    <xf numFmtId="3" fontId="1" fillId="2" borderId="56" xfId="0" applyNumberFormat="1" applyFont="1" applyFill="1" applyBorder="1" applyAlignment="1">
      <alignment horizontal="right" vertical="center" wrapText="1"/>
    </xf>
    <xf numFmtId="3" fontId="1" fillId="2" borderId="57" xfId="0" applyNumberFormat="1" applyFont="1" applyFill="1" applyBorder="1" applyAlignment="1">
      <alignment horizontal="right" vertical="center" wrapText="1"/>
    </xf>
    <xf numFmtId="1" fontId="4" fillId="2" borderId="64" xfId="0" applyNumberFormat="1" applyFont="1" applyFill="1" applyBorder="1" applyAlignment="1">
      <alignment horizont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 wrapText="1"/>
    </xf>
    <xf numFmtId="1" fontId="4" fillId="2" borderId="26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27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horizontal="center" vertical="center" wrapText="1"/>
    </xf>
    <xf numFmtId="3" fontId="1" fillId="2" borderId="83" xfId="0" applyNumberFormat="1" applyFont="1" applyFill="1" applyBorder="1" applyAlignment="1">
      <alignment horizontal="right" vertical="center" wrapText="1"/>
    </xf>
    <xf numFmtId="3" fontId="1" fillId="2" borderId="82" xfId="0" applyNumberFormat="1" applyFont="1" applyFill="1" applyBorder="1" applyAlignment="1">
      <alignment horizontal="right" vertical="center" wrapText="1"/>
    </xf>
    <xf numFmtId="0" fontId="1" fillId="2" borderId="33" xfId="0" applyNumberFormat="1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3" fontId="1" fillId="2" borderId="56" xfId="0" applyNumberFormat="1" applyFont="1" applyFill="1" applyBorder="1" applyAlignment="1">
      <alignment horizontal="center" vertical="center" wrapText="1"/>
    </xf>
    <xf numFmtId="3" fontId="1" fillId="2" borderId="66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4" fillId="2" borderId="68" xfId="0" applyNumberFormat="1" applyFont="1" applyFill="1" applyBorder="1" applyAlignment="1">
      <alignment horizontal="center" vertical="center" wrapText="1"/>
    </xf>
    <xf numFmtId="3" fontId="4" fillId="2" borderId="69" xfId="0" applyNumberFormat="1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4" fillId="2" borderId="70" xfId="0" applyNumberFormat="1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right" vertical="center" wrapText="1"/>
    </xf>
    <xf numFmtId="0" fontId="4" fillId="2" borderId="68" xfId="0" applyFont="1" applyFill="1" applyBorder="1" applyAlignment="1">
      <alignment horizontal="right" vertical="center" wrapText="1"/>
    </xf>
    <xf numFmtId="1" fontId="4" fillId="2" borderId="55" xfId="0" applyNumberFormat="1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64" fontId="1" fillId="2" borderId="75" xfId="0" applyNumberFormat="1" applyFont="1" applyFill="1" applyBorder="1" applyAlignment="1">
      <alignment horizontal="center" vertical="center" wrapText="1"/>
    </xf>
    <xf numFmtId="164" fontId="1" fillId="2" borderId="76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1" fillId="0" borderId="77" xfId="0" applyFont="1" applyBorder="1" applyAlignment="1">
      <alignment horizontal="left" vertical="center" wrapText="1"/>
    </xf>
    <xf numFmtId="0" fontId="1" fillId="0" borderId="75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VETA/&#1055;&#1040;&#1057;&#1055;&#1054;&#1056;&#1058;&#1040;/&#1085;&#1072;&#1082;&#1072;&#1079;%20&#8470;18%20&#1074;&#1110;&#1076;%2002.07.2025/&#1044;&#1086;&#1074;&#1110;&#1076;&#1082;&#1072;%20&#1087;&#1086;%201511021%20&#1085;&#1072;%2027.06.2025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21\&#1044;&#1086;&#1074;&#1110;&#1076;&#1082;&#1072;%20&#1087;&#1086;%201511021%20&#1085;&#1072;%2007.07.2023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1021%20&#1085;&#1072;%2028.10.2022&#1088;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21\&#1044;&#1086;&#1074;&#1110;&#1076;&#1082;&#1072;%20&#1087;&#1086;%201511021%20&#1085;&#1072;%2022.12.2023%20&#1088;&#1110;&#108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2023/&#1055;&#1072;&#1089;&#1087;&#1086;&#1088;&#1090;&#1080;%202023/&#1044;&#1050;&#1041;/&#1042;&#1080;&#1082;&#1086;&#1085;&#1082;&#1086;&#1084;%2004_05_2023/&#1044;&#1086;&#1074;&#1110;&#1076;&#1082;&#1072;%20&#1087;&#1086;%201511021%20&#1085;&#1072;%2004.05.2023%20&#1088;&#1110;&#1082;%20&#8211;%20&#1074;&#1080;&#1082;&#1086;&#1085;&#1082;&#1086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 рік_план"/>
      <sheetName val="розрахунок"/>
      <sheetName val="показники"/>
    </sheetNames>
    <sheetDataSet>
      <sheetData sheetId="0"/>
      <sheetData sheetId="1"/>
      <sheetData sheetId="2">
        <row r="53">
          <cell r="F53">
            <v>0</v>
          </cell>
        </row>
        <row r="54">
          <cell r="F54">
            <v>19800000</v>
          </cell>
        </row>
        <row r="55">
          <cell r="F55">
            <v>2196</v>
          </cell>
        </row>
        <row r="56">
          <cell r="F56">
            <v>28222892</v>
          </cell>
        </row>
        <row r="58">
          <cell r="F58">
            <v>0</v>
          </cell>
        </row>
        <row r="59">
          <cell r="F59">
            <v>2</v>
          </cell>
        </row>
        <row r="65">
          <cell r="F65" t="e">
            <v>#DIV/0!</v>
          </cell>
        </row>
        <row r="66">
          <cell r="F66">
            <v>0</v>
          </cell>
        </row>
        <row r="67">
          <cell r="F67">
            <v>70.15581535726389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23200000</v>
          </cell>
        </row>
        <row r="9">
          <cell r="F9">
            <v>6517</v>
          </cell>
        </row>
        <row r="11">
          <cell r="F11">
            <v>23200000</v>
          </cell>
        </row>
        <row r="15">
          <cell r="F15">
            <v>2</v>
          </cell>
        </row>
        <row r="25">
          <cell r="F25">
            <v>0</v>
          </cell>
        </row>
        <row r="26">
          <cell r="F26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93437178</v>
          </cell>
        </row>
        <row r="27">
          <cell r="F27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 refreshError="1"/>
      <sheetData sheetId="1" refreshError="1"/>
      <sheetData sheetId="2" refreshError="1"/>
      <sheetData sheetId="3" refreshError="1">
        <row r="30">
          <cell r="F30">
            <v>31194125</v>
          </cell>
        </row>
        <row r="32">
          <cell r="F32">
            <v>14023.210000000001</v>
          </cell>
        </row>
        <row r="34">
          <cell r="F34">
            <v>98031595</v>
          </cell>
        </row>
        <row r="38">
          <cell r="F38">
            <v>23</v>
          </cell>
        </row>
        <row r="48">
          <cell r="F48">
            <v>63.004574739399054</v>
          </cell>
        </row>
        <row r="49">
          <cell r="F49">
            <v>94.82505567720284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50">
          <cell r="F50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Q129"/>
  <sheetViews>
    <sheetView tabSelected="1" view="pageBreakPreview" zoomScale="112" zoomScaleNormal="80" zoomScaleSheetLayoutView="112" workbookViewId="0">
      <selection activeCell="M13" sqref="M13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</cols>
  <sheetData>
    <row r="1" spans="1:17" s="1" customFormat="1" ht="11.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66" t="s">
        <v>62</v>
      </c>
      <c r="P1" s="166"/>
      <c r="Q1" s="166"/>
    </row>
    <row r="2" spans="1:17" s="1" customFormat="1" ht="12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66"/>
      <c r="P2" s="166"/>
      <c r="Q2" s="166"/>
    </row>
    <row r="3" spans="1:17" s="1" customFormat="1" ht="12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66"/>
      <c r="P3" s="166"/>
      <c r="Q3" s="166"/>
    </row>
    <row r="4" spans="1:17" s="1" customFormat="1" ht="12.9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66"/>
      <c r="P4" s="166"/>
      <c r="Q4" s="166"/>
    </row>
    <row r="5" spans="1:17" s="1" customFormat="1" ht="12.9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66"/>
      <c r="P5" s="166"/>
      <c r="Q5" s="166"/>
    </row>
    <row r="6" spans="1:17" s="1" customFormat="1" ht="7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66"/>
      <c r="P6" s="166"/>
      <c r="Q6" s="166"/>
    </row>
    <row r="7" spans="1:17" s="1" customFormat="1" ht="12.9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">
        <v>0</v>
      </c>
      <c r="N7" s="3"/>
      <c r="O7" s="3"/>
      <c r="P7" s="3"/>
      <c r="Q7" s="3"/>
    </row>
    <row r="8" spans="1:17" ht="11.4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2.9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7"/>
      <c r="M9" s="175" t="s">
        <v>25</v>
      </c>
      <c r="N9" s="175"/>
      <c r="O9" s="175"/>
      <c r="P9" s="175"/>
      <c r="Q9" s="175"/>
    </row>
    <row r="10" spans="1:17" ht="15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7"/>
      <c r="M10" s="176" t="s">
        <v>43</v>
      </c>
      <c r="N10" s="176"/>
      <c r="O10" s="176"/>
      <c r="P10" s="176"/>
      <c r="Q10" s="176"/>
    </row>
    <row r="11" spans="1:17" ht="11.45" hidden="1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7"/>
      <c r="M11" s="7"/>
      <c r="N11" s="7"/>
      <c r="O11" s="7"/>
      <c r="P11" s="7"/>
      <c r="Q11" s="7"/>
    </row>
    <row r="12" spans="1:17" ht="11.4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7"/>
      <c r="M12" s="7" t="s">
        <v>121</v>
      </c>
      <c r="N12" s="7"/>
      <c r="O12" s="7"/>
      <c r="P12" s="7"/>
      <c r="Q12" s="7"/>
    </row>
    <row r="13" spans="1:17" ht="11.1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8.75" customHeight="1" x14ac:dyDescent="0.25">
      <c r="A14" s="177" t="s">
        <v>1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</row>
    <row r="15" spans="1:17" ht="15.95" customHeight="1" x14ac:dyDescent="0.2">
      <c r="A15" s="178" t="s">
        <v>111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</row>
    <row r="16" spans="1:17" ht="11.4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1.45" hidden="1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9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8" customHeight="1" x14ac:dyDescent="0.2">
      <c r="A19" s="14" t="s">
        <v>2</v>
      </c>
      <c r="B19" s="172">
        <v>1500000</v>
      </c>
      <c r="C19" s="172"/>
      <c r="D19" s="172"/>
      <c r="E19" s="7"/>
      <c r="F19" s="167" t="s">
        <v>21</v>
      </c>
      <c r="G19" s="167"/>
      <c r="H19" s="167"/>
      <c r="I19" s="167"/>
      <c r="J19" s="167"/>
      <c r="K19" s="167"/>
      <c r="L19" s="167"/>
      <c r="M19" s="167"/>
      <c r="N19" s="7"/>
      <c r="O19" s="169" t="s">
        <v>60</v>
      </c>
      <c r="P19" s="169"/>
      <c r="Q19" s="8"/>
    </row>
    <row r="20" spans="1:17" ht="25.5" customHeight="1" x14ac:dyDescent="0.2">
      <c r="A20" s="3"/>
      <c r="B20" s="170" t="s">
        <v>52</v>
      </c>
      <c r="C20" s="170"/>
      <c r="D20" s="170"/>
      <c r="E20" s="9"/>
      <c r="F20" s="179" t="s">
        <v>53</v>
      </c>
      <c r="G20" s="179"/>
      <c r="H20" s="179"/>
      <c r="I20" s="179"/>
      <c r="J20" s="179"/>
      <c r="K20" s="179"/>
      <c r="L20" s="179"/>
      <c r="M20" s="179"/>
      <c r="N20" s="7"/>
      <c r="O20" s="174" t="s">
        <v>54</v>
      </c>
      <c r="P20" s="174"/>
      <c r="Q20" s="10"/>
    </row>
    <row r="21" spans="1:17" ht="3" customHeight="1" x14ac:dyDescent="0.2">
      <c r="A21" s="3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3"/>
    </row>
    <row r="22" spans="1:17" ht="16.5" customHeight="1" x14ac:dyDescent="0.2">
      <c r="A22" s="14" t="s">
        <v>3</v>
      </c>
      <c r="B22" s="172">
        <v>1510000</v>
      </c>
      <c r="C22" s="172"/>
      <c r="D22" s="172"/>
      <c r="E22" s="7"/>
      <c r="F22" s="167" t="s">
        <v>21</v>
      </c>
      <c r="G22" s="167"/>
      <c r="H22" s="167"/>
      <c r="I22" s="167"/>
      <c r="J22" s="167"/>
      <c r="K22" s="167"/>
      <c r="L22" s="167"/>
      <c r="M22" s="167"/>
      <c r="N22" s="11"/>
      <c r="O22" s="169" t="s">
        <v>60</v>
      </c>
      <c r="P22" s="169"/>
      <c r="Q22" s="8"/>
    </row>
    <row r="23" spans="1:17" ht="25.5" customHeight="1" x14ac:dyDescent="0.2">
      <c r="A23" s="3"/>
      <c r="B23" s="168" t="s">
        <v>52</v>
      </c>
      <c r="C23" s="168"/>
      <c r="D23" s="168"/>
      <c r="E23" s="9"/>
      <c r="F23" s="173" t="s">
        <v>4</v>
      </c>
      <c r="G23" s="173"/>
      <c r="H23" s="173"/>
      <c r="I23" s="173"/>
      <c r="J23" s="173"/>
      <c r="K23" s="173"/>
      <c r="L23" s="173"/>
      <c r="M23" s="173"/>
      <c r="N23" s="9"/>
      <c r="O23" s="174" t="s">
        <v>54</v>
      </c>
      <c r="P23" s="174"/>
      <c r="Q23" s="10"/>
    </row>
    <row r="24" spans="1:17" ht="2.25" hidden="1" customHeight="1" x14ac:dyDescent="0.2">
      <c r="A24" s="5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5"/>
    </row>
    <row r="25" spans="1:17" ht="27" customHeight="1" x14ac:dyDescent="0.2">
      <c r="A25" s="14" t="s">
        <v>5</v>
      </c>
      <c r="B25" s="203">
        <v>1511021</v>
      </c>
      <c r="C25" s="203"/>
      <c r="D25" s="172">
        <v>1021</v>
      </c>
      <c r="E25" s="172"/>
      <c r="F25" s="12"/>
      <c r="G25" s="171" t="s">
        <v>64</v>
      </c>
      <c r="H25" s="171"/>
      <c r="I25" s="13"/>
      <c r="J25" s="167" t="s">
        <v>93</v>
      </c>
      <c r="K25" s="167"/>
      <c r="L25" s="167"/>
      <c r="M25" s="167"/>
      <c r="N25" s="11"/>
      <c r="O25" s="169" t="s">
        <v>117</v>
      </c>
      <c r="P25" s="169"/>
      <c r="Q25" s="8"/>
    </row>
    <row r="26" spans="1:17" ht="45.75" customHeight="1" x14ac:dyDescent="0.2">
      <c r="A26" s="3"/>
      <c r="B26" s="204" t="s">
        <v>52</v>
      </c>
      <c r="C26" s="204"/>
      <c r="D26" s="170" t="s">
        <v>58</v>
      </c>
      <c r="E26" s="170"/>
      <c r="F26" s="9"/>
      <c r="G26" s="168" t="s">
        <v>55</v>
      </c>
      <c r="H26" s="168"/>
      <c r="I26" s="7"/>
      <c r="J26" s="168" t="s">
        <v>56</v>
      </c>
      <c r="K26" s="168"/>
      <c r="L26" s="168"/>
      <c r="M26" s="168"/>
      <c r="N26" s="9"/>
      <c r="O26" s="170" t="s">
        <v>57</v>
      </c>
      <c r="P26" s="170"/>
      <c r="Q26" s="10"/>
    </row>
    <row r="27" spans="1:17" ht="4.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2.75" customHeight="1" x14ac:dyDescent="0.2">
      <c r="A28" s="50" t="s">
        <v>6</v>
      </c>
      <c r="B28" s="187" t="s">
        <v>120</v>
      </c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</row>
    <row r="29" spans="1:17" ht="6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10.5" customHeight="1" x14ac:dyDescent="0.2">
      <c r="A30" s="51" t="s">
        <v>7</v>
      </c>
      <c r="B30" s="188" t="s">
        <v>8</v>
      </c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  <row r="31" spans="1:17" ht="92.25" customHeight="1" x14ac:dyDescent="0.2">
      <c r="A31" s="7"/>
      <c r="B31" s="189" t="s">
        <v>112</v>
      </c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</row>
    <row r="32" spans="1:17" ht="12" customHeight="1" x14ac:dyDescent="0.2">
      <c r="A32" s="50" t="s">
        <v>9</v>
      </c>
      <c r="B32" s="182" t="s">
        <v>44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spans="1:17" ht="3.75" customHeight="1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</row>
    <row r="34" spans="1:17" ht="15.75" customHeight="1" x14ac:dyDescent="0.2">
      <c r="A34" s="208" t="s">
        <v>45</v>
      </c>
      <c r="B34" s="208"/>
      <c r="C34" s="208" t="s">
        <v>46</v>
      </c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</row>
    <row r="35" spans="1:17" ht="23.45" customHeight="1" x14ac:dyDescent="0.2">
      <c r="A35" s="208">
        <v>1</v>
      </c>
      <c r="B35" s="208"/>
      <c r="C35" s="209" t="s">
        <v>66</v>
      </c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</row>
    <row r="36" spans="1:17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ht="11.25" customHeight="1" x14ac:dyDescent="0.2">
      <c r="A37" s="50" t="s">
        <v>11</v>
      </c>
      <c r="B37" s="182" t="s">
        <v>10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</row>
    <row r="38" spans="1:17" ht="14.25" customHeight="1" x14ac:dyDescent="0.2">
      <c r="A38" s="52"/>
      <c r="B38" s="190" t="s">
        <v>65</v>
      </c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</row>
    <row r="39" spans="1:17" ht="6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ht="12.75" customHeight="1" thickBot="1" x14ac:dyDescent="0.25">
      <c r="A40" s="50" t="s">
        <v>47</v>
      </c>
      <c r="B40" s="50" t="s">
        <v>29</v>
      </c>
      <c r="C40" s="7"/>
      <c r="D40" s="7"/>
      <c r="E40" s="7"/>
      <c r="F40" s="7"/>
      <c r="G40" s="7"/>
      <c r="H40" s="7"/>
      <c r="I40" s="7" t="s">
        <v>31</v>
      </c>
      <c r="J40" s="7"/>
      <c r="K40" s="7"/>
      <c r="L40" s="7"/>
      <c r="M40" s="7"/>
      <c r="N40" s="7"/>
      <c r="O40" s="7"/>
      <c r="P40" s="7"/>
      <c r="Q40" s="7"/>
    </row>
    <row r="41" spans="1:17" ht="12.75" customHeight="1" thickBot="1" x14ac:dyDescent="0.25">
      <c r="A41" s="191" t="s">
        <v>12</v>
      </c>
      <c r="B41" s="192"/>
      <c r="C41" s="199" t="s">
        <v>30</v>
      </c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1"/>
    </row>
    <row r="42" spans="1:17" ht="10.5" hidden="1" customHeight="1" x14ac:dyDescent="0.2">
      <c r="A42" s="202">
        <v>1</v>
      </c>
      <c r="B42" s="202"/>
      <c r="C42" s="202" t="s">
        <v>75</v>
      </c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</row>
    <row r="43" spans="1:17" ht="10.5" hidden="1" customHeight="1" x14ac:dyDescent="0.2">
      <c r="A43" s="202">
        <v>1</v>
      </c>
      <c r="B43" s="202"/>
      <c r="C43" s="202" t="s">
        <v>83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</row>
    <row r="44" spans="1:17" ht="24.75" hidden="1" customHeight="1" x14ac:dyDescent="0.2">
      <c r="A44" s="202">
        <v>1</v>
      </c>
      <c r="B44" s="202"/>
      <c r="C44" s="205" t="s">
        <v>95</v>
      </c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</row>
    <row r="45" spans="1:17" ht="18.75" customHeight="1" x14ac:dyDescent="0.2">
      <c r="A45" s="202">
        <v>1</v>
      </c>
      <c r="B45" s="202"/>
      <c r="C45" s="205" t="s">
        <v>96</v>
      </c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</row>
    <row r="46" spans="1:17" ht="15.75" customHeight="1" thickBot="1" x14ac:dyDescent="0.25">
      <c r="A46" s="50" t="s">
        <v>48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50" t="s">
        <v>32</v>
      </c>
    </row>
    <row r="47" spans="1:17" ht="11.1" customHeight="1" x14ac:dyDescent="0.2">
      <c r="A47" s="193" t="s">
        <v>12</v>
      </c>
      <c r="B47" s="193"/>
      <c r="C47" s="148" t="s">
        <v>28</v>
      </c>
      <c r="D47" s="149"/>
      <c r="E47" s="149"/>
      <c r="F47" s="149"/>
      <c r="G47" s="149"/>
      <c r="H47" s="149"/>
      <c r="I47" s="219"/>
      <c r="J47" s="196" t="s">
        <v>13</v>
      </c>
      <c r="K47" s="197"/>
      <c r="L47" s="196" t="s">
        <v>14</v>
      </c>
      <c r="M47" s="197"/>
      <c r="N47" s="148" t="s">
        <v>15</v>
      </c>
      <c r="O47" s="149"/>
      <c r="P47" s="149"/>
      <c r="Q47" s="210"/>
    </row>
    <row r="48" spans="1:17" ht="11.1" customHeight="1" thickBot="1" x14ac:dyDescent="0.25">
      <c r="A48" s="194"/>
      <c r="B48" s="195"/>
      <c r="C48" s="211"/>
      <c r="D48" s="212"/>
      <c r="E48" s="212"/>
      <c r="F48" s="212"/>
      <c r="G48" s="212"/>
      <c r="H48" s="212"/>
      <c r="I48" s="220"/>
      <c r="J48" s="198"/>
      <c r="K48" s="195"/>
      <c r="L48" s="198"/>
      <c r="M48" s="195"/>
      <c r="N48" s="211"/>
      <c r="O48" s="212"/>
      <c r="P48" s="212"/>
      <c r="Q48" s="213"/>
    </row>
    <row r="49" spans="1:17" ht="9.75" customHeight="1" thickBot="1" x14ac:dyDescent="0.25">
      <c r="A49" s="217">
        <v>1</v>
      </c>
      <c r="B49" s="218"/>
      <c r="C49" s="214">
        <v>2</v>
      </c>
      <c r="D49" s="215"/>
      <c r="E49" s="215"/>
      <c r="F49" s="215"/>
      <c r="G49" s="215"/>
      <c r="H49" s="215"/>
      <c r="I49" s="216"/>
      <c r="J49" s="207">
        <v>3</v>
      </c>
      <c r="K49" s="221"/>
      <c r="L49" s="206">
        <v>4</v>
      </c>
      <c r="M49" s="207"/>
      <c r="N49" s="214">
        <v>5</v>
      </c>
      <c r="O49" s="215"/>
      <c r="P49" s="215"/>
      <c r="Q49" s="216"/>
    </row>
    <row r="50" spans="1:17" ht="24.75" hidden="1" customHeight="1" x14ac:dyDescent="0.2">
      <c r="A50" s="247">
        <v>1</v>
      </c>
      <c r="B50" s="248"/>
      <c r="C50" s="237" t="s">
        <v>75</v>
      </c>
      <c r="D50" s="237"/>
      <c r="E50" s="237"/>
      <c r="F50" s="237"/>
      <c r="G50" s="237"/>
      <c r="H50" s="237"/>
      <c r="I50" s="237"/>
      <c r="J50" s="222"/>
      <c r="K50" s="223"/>
      <c r="L50" s="238">
        <v>0</v>
      </c>
      <c r="M50" s="239"/>
      <c r="N50" s="122">
        <f>L50</f>
        <v>0</v>
      </c>
      <c r="O50" s="123"/>
      <c r="P50" s="123"/>
      <c r="Q50" s="124"/>
    </row>
    <row r="51" spans="1:17" ht="30" hidden="1" customHeight="1" x14ac:dyDescent="0.2">
      <c r="A51" s="247">
        <v>1</v>
      </c>
      <c r="B51" s="248"/>
      <c r="C51" s="237" t="s">
        <v>83</v>
      </c>
      <c r="D51" s="237"/>
      <c r="E51" s="237"/>
      <c r="F51" s="237"/>
      <c r="G51" s="237"/>
      <c r="H51" s="237"/>
      <c r="I51" s="237"/>
      <c r="J51" s="249"/>
      <c r="K51" s="250"/>
      <c r="L51" s="251">
        <v>0</v>
      </c>
      <c r="M51" s="252"/>
      <c r="N51" s="122">
        <f>L51</f>
        <v>0</v>
      </c>
      <c r="O51" s="123"/>
      <c r="P51" s="123"/>
      <c r="Q51" s="124"/>
    </row>
    <row r="52" spans="1:17" ht="38.25" hidden="1" customHeight="1" x14ac:dyDescent="0.2">
      <c r="A52" s="247">
        <v>1</v>
      </c>
      <c r="B52" s="248"/>
      <c r="C52" s="237" t="s">
        <v>95</v>
      </c>
      <c r="D52" s="237"/>
      <c r="E52" s="237"/>
      <c r="F52" s="237"/>
      <c r="G52" s="237"/>
      <c r="H52" s="237"/>
      <c r="I52" s="237"/>
      <c r="J52" s="118"/>
      <c r="K52" s="119"/>
      <c r="L52" s="120">
        <v>0</v>
      </c>
      <c r="M52" s="121"/>
      <c r="N52" s="122">
        <f>L52</f>
        <v>0</v>
      </c>
      <c r="O52" s="123"/>
      <c r="P52" s="123"/>
      <c r="Q52" s="124"/>
    </row>
    <row r="53" spans="1:17" ht="25.5" customHeight="1" x14ac:dyDescent="0.2">
      <c r="A53" s="247">
        <v>1</v>
      </c>
      <c r="B53" s="248"/>
      <c r="C53" s="237" t="s">
        <v>96</v>
      </c>
      <c r="D53" s="237"/>
      <c r="E53" s="237"/>
      <c r="F53" s="237"/>
      <c r="G53" s="237"/>
      <c r="H53" s="237"/>
      <c r="I53" s="237"/>
      <c r="J53" s="118"/>
      <c r="K53" s="119"/>
      <c r="L53" s="120">
        <f>[1]показники!$F$54</f>
        <v>19800000</v>
      </c>
      <c r="M53" s="121"/>
      <c r="N53" s="122">
        <f>L53</f>
        <v>19800000</v>
      </c>
      <c r="O53" s="123"/>
      <c r="P53" s="123"/>
      <c r="Q53" s="124"/>
    </row>
    <row r="54" spans="1:17" ht="15.75" customHeight="1" x14ac:dyDescent="0.2">
      <c r="A54" s="15"/>
      <c r="B54" s="15"/>
      <c r="C54" s="244" t="s">
        <v>15</v>
      </c>
      <c r="D54" s="245"/>
      <c r="E54" s="245"/>
      <c r="F54" s="245"/>
      <c r="G54" s="245"/>
      <c r="H54" s="245"/>
      <c r="I54" s="246"/>
      <c r="J54" s="235"/>
      <c r="K54" s="236"/>
      <c r="L54" s="230">
        <f>L50+L51+L52+L53</f>
        <v>19800000</v>
      </c>
      <c r="M54" s="231"/>
      <c r="N54" s="232">
        <f>N50+N51+N52+N53</f>
        <v>19800000</v>
      </c>
      <c r="O54" s="233"/>
      <c r="P54" s="233"/>
      <c r="Q54" s="234"/>
    </row>
    <row r="55" spans="1:17" ht="6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12.75" customHeight="1" thickBot="1" x14ac:dyDescent="0.25">
      <c r="A56" s="50" t="s">
        <v>49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50" t="s">
        <v>32</v>
      </c>
    </row>
    <row r="57" spans="1:17" ht="21.95" customHeight="1" thickBot="1" x14ac:dyDescent="0.25">
      <c r="A57" s="224" t="s">
        <v>33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6"/>
      <c r="L57" s="243" t="s">
        <v>13</v>
      </c>
      <c r="M57" s="226"/>
      <c r="N57" s="243" t="s">
        <v>14</v>
      </c>
      <c r="O57" s="226"/>
      <c r="P57" s="241" t="s">
        <v>15</v>
      </c>
      <c r="Q57" s="242"/>
    </row>
    <row r="58" spans="1:17" ht="11.1" customHeight="1" thickBot="1" x14ac:dyDescent="0.25">
      <c r="A58" s="227">
        <v>1</v>
      </c>
      <c r="B58" s="228"/>
      <c r="C58" s="228"/>
      <c r="D58" s="228"/>
      <c r="E58" s="228"/>
      <c r="F58" s="228"/>
      <c r="G58" s="228"/>
      <c r="H58" s="228"/>
      <c r="I58" s="228"/>
      <c r="J58" s="228"/>
      <c r="K58" s="229"/>
      <c r="L58" s="206">
        <v>3</v>
      </c>
      <c r="M58" s="221"/>
      <c r="N58" s="206">
        <v>4</v>
      </c>
      <c r="O58" s="221"/>
      <c r="P58" s="206">
        <v>5</v>
      </c>
      <c r="Q58" s="240"/>
    </row>
    <row r="59" spans="1:17" ht="19.5" customHeight="1" x14ac:dyDescent="0.2">
      <c r="A59" s="144" t="s">
        <v>113</v>
      </c>
      <c r="B59" s="86"/>
      <c r="C59" s="86"/>
      <c r="D59" s="86"/>
      <c r="E59" s="86"/>
      <c r="F59" s="86"/>
      <c r="G59" s="86"/>
      <c r="H59" s="86"/>
      <c r="I59" s="86"/>
      <c r="J59" s="86"/>
      <c r="K59" s="87"/>
      <c r="L59" s="155"/>
      <c r="M59" s="156"/>
      <c r="N59" s="259">
        <f>L54</f>
        <v>19800000</v>
      </c>
      <c r="O59" s="261"/>
      <c r="P59" s="259">
        <f>N59</f>
        <v>19800000</v>
      </c>
      <c r="Q59" s="260"/>
    </row>
    <row r="60" spans="1:17" ht="13.5" customHeight="1" thickBot="1" x14ac:dyDescent="0.25">
      <c r="A60" s="269" t="s">
        <v>15</v>
      </c>
      <c r="B60" s="270"/>
      <c r="C60" s="270"/>
      <c r="D60" s="270"/>
      <c r="E60" s="270"/>
      <c r="F60" s="270"/>
      <c r="G60" s="270"/>
      <c r="H60" s="270"/>
      <c r="I60" s="270"/>
      <c r="J60" s="270"/>
      <c r="K60" s="270"/>
      <c r="L60" s="264"/>
      <c r="M60" s="265"/>
      <c r="N60" s="262">
        <f>N59</f>
        <v>19800000</v>
      </c>
      <c r="O60" s="263"/>
      <c r="P60" s="262">
        <f>P59</f>
        <v>19800000</v>
      </c>
      <c r="Q60" s="268"/>
    </row>
    <row r="61" spans="1:17" ht="11.45" hidden="1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ht="19.5" customHeight="1" thickBot="1" x14ac:dyDescent="0.25">
      <c r="A62" s="50" t="s">
        <v>59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16"/>
      <c r="N62" s="16"/>
      <c r="O62" s="16"/>
      <c r="P62" s="7"/>
      <c r="Q62" s="7"/>
    </row>
    <row r="63" spans="1:17" ht="12" customHeight="1" x14ac:dyDescent="0.2">
      <c r="A63" s="145" t="s">
        <v>12</v>
      </c>
      <c r="B63" s="145"/>
      <c r="C63" s="148" t="s">
        <v>34</v>
      </c>
      <c r="D63" s="149"/>
      <c r="E63" s="149"/>
      <c r="F63" s="149"/>
      <c r="G63" s="149"/>
      <c r="H63" s="149"/>
      <c r="I63" s="149"/>
      <c r="J63" s="152" t="s">
        <v>24</v>
      </c>
      <c r="K63" s="272" t="s">
        <v>16</v>
      </c>
      <c r="L63" s="273"/>
      <c r="M63" s="159" t="s">
        <v>35</v>
      </c>
      <c r="N63" s="159"/>
      <c r="O63" s="159" t="s">
        <v>36</v>
      </c>
      <c r="P63" s="162" t="s">
        <v>15</v>
      </c>
      <c r="Q63" s="163"/>
    </row>
    <row r="64" spans="1:17" ht="10.5" customHeight="1" thickBot="1" x14ac:dyDescent="0.25">
      <c r="A64" s="146"/>
      <c r="B64" s="147"/>
      <c r="C64" s="150"/>
      <c r="D64" s="151"/>
      <c r="E64" s="151"/>
      <c r="F64" s="151"/>
      <c r="G64" s="151"/>
      <c r="H64" s="151"/>
      <c r="I64" s="151"/>
      <c r="J64" s="153"/>
      <c r="K64" s="274"/>
      <c r="L64" s="275"/>
      <c r="M64" s="160"/>
      <c r="N64" s="160"/>
      <c r="O64" s="160"/>
      <c r="P64" s="164"/>
      <c r="Q64" s="165"/>
    </row>
    <row r="65" spans="1:17" ht="12.75" customHeight="1" thickBot="1" x14ac:dyDescent="0.25">
      <c r="A65" s="154">
        <v>1</v>
      </c>
      <c r="B65" s="154"/>
      <c r="C65" s="276">
        <v>2</v>
      </c>
      <c r="D65" s="157"/>
      <c r="E65" s="157"/>
      <c r="F65" s="157"/>
      <c r="G65" s="157"/>
      <c r="H65" s="157"/>
      <c r="I65" s="277"/>
      <c r="J65" s="55">
        <v>3</v>
      </c>
      <c r="K65" s="276">
        <v>4</v>
      </c>
      <c r="L65" s="157"/>
      <c r="M65" s="271">
        <v>5</v>
      </c>
      <c r="N65" s="271"/>
      <c r="O65" s="54">
        <v>6</v>
      </c>
      <c r="P65" s="157">
        <v>7</v>
      </c>
      <c r="Q65" s="158"/>
    </row>
    <row r="66" spans="1:17" ht="36" hidden="1" customHeight="1" thickBot="1" x14ac:dyDescent="0.25">
      <c r="A66" s="138">
        <v>1</v>
      </c>
      <c r="B66" s="138"/>
      <c r="C66" s="139" t="s">
        <v>75</v>
      </c>
      <c r="D66" s="140"/>
      <c r="E66" s="140"/>
      <c r="F66" s="140"/>
      <c r="G66" s="140"/>
      <c r="H66" s="140"/>
      <c r="I66" s="141"/>
      <c r="J66" s="56"/>
      <c r="K66" s="139"/>
      <c r="L66" s="141"/>
      <c r="M66" s="142"/>
      <c r="N66" s="143"/>
      <c r="O66" s="17"/>
      <c r="P66" s="139"/>
      <c r="Q66" s="141"/>
    </row>
    <row r="67" spans="1:17" ht="19.5" hidden="1" customHeight="1" thickBot="1" x14ac:dyDescent="0.25">
      <c r="A67" s="18"/>
      <c r="B67" s="18">
        <v>1</v>
      </c>
      <c r="C67" s="96" t="s">
        <v>37</v>
      </c>
      <c r="D67" s="97"/>
      <c r="E67" s="97"/>
      <c r="F67" s="97"/>
      <c r="G67" s="97"/>
      <c r="H67" s="97"/>
      <c r="I67" s="98"/>
      <c r="J67" s="18"/>
      <c r="K67" s="99"/>
      <c r="L67" s="100"/>
      <c r="M67" s="101"/>
      <c r="N67" s="102"/>
      <c r="O67" s="19"/>
      <c r="P67" s="99" t="s">
        <v>31</v>
      </c>
      <c r="Q67" s="100"/>
    </row>
    <row r="68" spans="1:17" ht="49.5" hidden="1" customHeight="1" thickBot="1" x14ac:dyDescent="0.25">
      <c r="A68" s="20">
        <v>1</v>
      </c>
      <c r="B68" s="21"/>
      <c r="C68" s="85" t="s">
        <v>76</v>
      </c>
      <c r="D68" s="86"/>
      <c r="E68" s="86"/>
      <c r="F68" s="86"/>
      <c r="G68" s="86"/>
      <c r="H68" s="86"/>
      <c r="I68" s="87"/>
      <c r="J68" s="22" t="s">
        <v>41</v>
      </c>
      <c r="K68" s="85" t="s">
        <v>94</v>
      </c>
      <c r="L68" s="103"/>
      <c r="M68" s="104"/>
      <c r="N68" s="104"/>
      <c r="O68" s="23">
        <f>[2]показники!$F$7</f>
        <v>23200000</v>
      </c>
      <c r="P68" s="105">
        <f>O68</f>
        <v>23200000</v>
      </c>
      <c r="Q68" s="92"/>
    </row>
    <row r="69" spans="1:17" ht="48" hidden="1" customHeight="1" x14ac:dyDescent="0.2">
      <c r="A69" s="20" t="s">
        <v>72</v>
      </c>
      <c r="B69" s="24"/>
      <c r="C69" s="88" t="s">
        <v>69</v>
      </c>
      <c r="D69" s="89"/>
      <c r="E69" s="89"/>
      <c r="F69" s="89"/>
      <c r="G69" s="89"/>
      <c r="H69" s="89"/>
      <c r="I69" s="135"/>
      <c r="J69" s="25" t="s">
        <v>41</v>
      </c>
      <c r="K69" s="85" t="s">
        <v>67</v>
      </c>
      <c r="L69" s="103"/>
      <c r="M69" s="90"/>
      <c r="N69" s="90"/>
      <c r="O69" s="26">
        <v>0</v>
      </c>
      <c r="P69" s="266">
        <f>O69</f>
        <v>0</v>
      </c>
      <c r="Q69" s="267"/>
    </row>
    <row r="70" spans="1:17" ht="28.5" hidden="1" customHeight="1" thickBot="1" x14ac:dyDescent="0.25">
      <c r="A70" s="20">
        <v>2</v>
      </c>
      <c r="B70" s="24"/>
      <c r="C70" s="88" t="s">
        <v>78</v>
      </c>
      <c r="D70" s="89"/>
      <c r="E70" s="89"/>
      <c r="F70" s="89"/>
      <c r="G70" s="89"/>
      <c r="H70" s="89"/>
      <c r="I70" s="135"/>
      <c r="J70" s="25" t="s">
        <v>73</v>
      </c>
      <c r="K70" s="85" t="s">
        <v>26</v>
      </c>
      <c r="L70" s="86"/>
      <c r="M70" s="90"/>
      <c r="N70" s="90"/>
      <c r="O70" s="57">
        <f>[2]показники!$F$9</f>
        <v>6517</v>
      </c>
      <c r="P70" s="136">
        <f>O70</f>
        <v>6517</v>
      </c>
      <c r="Q70" s="137"/>
    </row>
    <row r="71" spans="1:17" ht="28.5" hidden="1" customHeight="1" thickBot="1" x14ac:dyDescent="0.25">
      <c r="A71" s="20">
        <v>3</v>
      </c>
      <c r="B71" s="24"/>
      <c r="C71" s="88" t="s">
        <v>77</v>
      </c>
      <c r="D71" s="89"/>
      <c r="E71" s="89"/>
      <c r="F71" s="89"/>
      <c r="G71" s="89"/>
      <c r="H71" s="89"/>
      <c r="I71" s="135"/>
      <c r="J71" s="25" t="s">
        <v>41</v>
      </c>
      <c r="K71" s="85" t="s">
        <v>27</v>
      </c>
      <c r="L71" s="86"/>
      <c r="M71" s="90"/>
      <c r="N71" s="90"/>
      <c r="O71" s="23">
        <f>[2]показники!$F$11</f>
        <v>23200000</v>
      </c>
      <c r="P71" s="105">
        <f>O71</f>
        <v>23200000</v>
      </c>
      <c r="Q71" s="92"/>
    </row>
    <row r="72" spans="1:17" ht="13.5" hidden="1" customHeight="1" thickBot="1" x14ac:dyDescent="0.25">
      <c r="A72" s="18"/>
      <c r="B72" s="27">
        <v>2</v>
      </c>
      <c r="C72" s="108" t="s">
        <v>38</v>
      </c>
      <c r="D72" s="109"/>
      <c r="E72" s="109"/>
      <c r="F72" s="109"/>
      <c r="G72" s="109"/>
      <c r="H72" s="109"/>
      <c r="I72" s="110"/>
      <c r="J72" s="28"/>
      <c r="K72" s="96"/>
      <c r="L72" s="98"/>
      <c r="M72" s="111"/>
      <c r="N72" s="112"/>
      <c r="O72" s="29"/>
      <c r="P72" s="113"/>
      <c r="Q72" s="114"/>
    </row>
    <row r="73" spans="1:17" ht="51" hidden="1" customHeight="1" thickBot="1" x14ac:dyDescent="0.25">
      <c r="A73" s="20">
        <v>1</v>
      </c>
      <c r="B73" s="24"/>
      <c r="C73" s="85" t="s">
        <v>88</v>
      </c>
      <c r="D73" s="86"/>
      <c r="E73" s="86"/>
      <c r="F73" s="86"/>
      <c r="G73" s="86"/>
      <c r="H73" s="86"/>
      <c r="I73" s="87"/>
      <c r="J73" s="25" t="s">
        <v>17</v>
      </c>
      <c r="K73" s="85" t="s">
        <v>94</v>
      </c>
      <c r="L73" s="103"/>
      <c r="M73" s="90"/>
      <c r="N73" s="90"/>
      <c r="O73" s="45">
        <f>[2]показники!$F$15</f>
        <v>2</v>
      </c>
      <c r="P73" s="131">
        <f>O73</f>
        <v>2</v>
      </c>
      <c r="Q73" s="132"/>
    </row>
    <row r="74" spans="1:17" ht="45" hidden="1" customHeight="1" x14ac:dyDescent="0.2">
      <c r="A74" s="20" t="s">
        <v>72</v>
      </c>
      <c r="B74" s="24"/>
      <c r="C74" s="85" t="s">
        <v>70</v>
      </c>
      <c r="D74" s="86"/>
      <c r="E74" s="86"/>
      <c r="F74" s="86"/>
      <c r="G74" s="86"/>
      <c r="H74" s="86"/>
      <c r="I74" s="87"/>
      <c r="J74" s="25" t="s">
        <v>17</v>
      </c>
      <c r="K74" s="88" t="s">
        <v>68</v>
      </c>
      <c r="L74" s="161"/>
      <c r="M74" s="90"/>
      <c r="N74" s="90"/>
      <c r="O74" s="45">
        <v>0</v>
      </c>
      <c r="P74" s="131">
        <f>O74</f>
        <v>0</v>
      </c>
      <c r="Q74" s="132"/>
    </row>
    <row r="75" spans="1:17" ht="13.5" hidden="1" customHeight="1" thickBot="1" x14ac:dyDescent="0.25">
      <c r="A75" s="18"/>
      <c r="B75" s="27">
        <v>3</v>
      </c>
      <c r="C75" s="96" t="s">
        <v>39</v>
      </c>
      <c r="D75" s="97"/>
      <c r="E75" s="97"/>
      <c r="F75" s="97"/>
      <c r="G75" s="97"/>
      <c r="H75" s="97"/>
      <c r="I75" s="98"/>
      <c r="J75" s="28"/>
      <c r="K75" s="113"/>
      <c r="L75" s="114"/>
      <c r="M75" s="111"/>
      <c r="N75" s="112"/>
      <c r="O75" s="29"/>
      <c r="P75" s="113"/>
      <c r="Q75" s="114"/>
    </row>
    <row r="76" spans="1:17" ht="27.75" hidden="1" customHeight="1" thickBot="1" x14ac:dyDescent="0.25">
      <c r="A76" s="20">
        <v>1</v>
      </c>
      <c r="B76" s="24"/>
      <c r="C76" s="85" t="s">
        <v>79</v>
      </c>
      <c r="D76" s="86"/>
      <c r="E76" s="86"/>
      <c r="F76" s="86"/>
      <c r="G76" s="86"/>
      <c r="H76" s="86"/>
      <c r="I76" s="87"/>
      <c r="J76" s="25" t="s">
        <v>42</v>
      </c>
      <c r="K76" s="88" t="s">
        <v>18</v>
      </c>
      <c r="L76" s="89"/>
      <c r="M76" s="90"/>
      <c r="N76" s="90"/>
      <c r="O76" s="47">
        <f>O68/O73</f>
        <v>11600000</v>
      </c>
      <c r="P76" s="91">
        <f>O76</f>
        <v>11600000</v>
      </c>
      <c r="Q76" s="92"/>
    </row>
    <row r="77" spans="1:17" ht="33" hidden="1" customHeight="1" thickBot="1" x14ac:dyDescent="0.25">
      <c r="A77" s="20">
        <v>2</v>
      </c>
      <c r="B77" s="24"/>
      <c r="C77" s="85" t="s">
        <v>80</v>
      </c>
      <c r="D77" s="86"/>
      <c r="E77" s="86"/>
      <c r="F77" s="86"/>
      <c r="G77" s="86"/>
      <c r="H77" s="86"/>
      <c r="I77" s="87"/>
      <c r="J77" s="25" t="s">
        <v>41</v>
      </c>
      <c r="K77" s="88" t="s">
        <v>18</v>
      </c>
      <c r="L77" s="89"/>
      <c r="M77" s="133"/>
      <c r="N77" s="134"/>
      <c r="O77" s="47">
        <f>O71/O70</f>
        <v>3559.9202086849778</v>
      </c>
      <c r="P77" s="91">
        <f>O77</f>
        <v>3559.9202086849778</v>
      </c>
      <c r="Q77" s="92"/>
    </row>
    <row r="78" spans="1:17" ht="35.25" hidden="1" customHeight="1" x14ac:dyDescent="0.2">
      <c r="A78" s="20">
        <v>3</v>
      </c>
      <c r="B78" s="24"/>
      <c r="C78" s="85" t="s">
        <v>74</v>
      </c>
      <c r="D78" s="86"/>
      <c r="E78" s="86"/>
      <c r="F78" s="86"/>
      <c r="G78" s="86"/>
      <c r="H78" s="86"/>
      <c r="I78" s="87"/>
      <c r="J78" s="25" t="s">
        <v>41</v>
      </c>
      <c r="K78" s="88" t="s">
        <v>18</v>
      </c>
      <c r="L78" s="89"/>
      <c r="M78" s="133"/>
      <c r="N78" s="134"/>
      <c r="O78" s="47" t="e">
        <f>O69/O74</f>
        <v>#DIV/0!</v>
      </c>
      <c r="P78" s="91" t="e">
        <f>O78</f>
        <v>#DIV/0!</v>
      </c>
      <c r="Q78" s="92"/>
    </row>
    <row r="79" spans="1:17" ht="17.25" hidden="1" customHeight="1" thickBot="1" x14ac:dyDescent="0.25">
      <c r="A79" s="18"/>
      <c r="B79" s="27">
        <v>4</v>
      </c>
      <c r="C79" s="108" t="s">
        <v>40</v>
      </c>
      <c r="D79" s="109"/>
      <c r="E79" s="109"/>
      <c r="F79" s="109"/>
      <c r="G79" s="109"/>
      <c r="H79" s="109"/>
      <c r="I79" s="110"/>
      <c r="J79" s="28"/>
      <c r="K79" s="108"/>
      <c r="L79" s="110"/>
      <c r="M79" s="111"/>
      <c r="N79" s="112"/>
      <c r="O79" s="29"/>
      <c r="P79" s="113"/>
      <c r="Q79" s="114"/>
    </row>
    <row r="80" spans="1:17" ht="26.25" hidden="1" customHeight="1" thickBot="1" x14ac:dyDescent="0.25">
      <c r="A80" s="20">
        <v>1</v>
      </c>
      <c r="B80" s="24"/>
      <c r="C80" s="125" t="s">
        <v>81</v>
      </c>
      <c r="D80" s="126"/>
      <c r="E80" s="126"/>
      <c r="F80" s="126"/>
      <c r="G80" s="126"/>
      <c r="H80" s="126"/>
      <c r="I80" s="127"/>
      <c r="J80" s="25" t="s">
        <v>19</v>
      </c>
      <c r="K80" s="88" t="s">
        <v>18</v>
      </c>
      <c r="L80" s="89"/>
      <c r="M80" s="90"/>
      <c r="N80" s="90"/>
      <c r="O80" s="46">
        <f>[2]показники!$F$25</f>
        <v>0</v>
      </c>
      <c r="P80" s="280">
        <f>O80</f>
        <v>0</v>
      </c>
      <c r="Q80" s="281"/>
    </row>
    <row r="81" spans="1:17" ht="31.5" hidden="1" customHeight="1" thickBot="1" x14ac:dyDescent="0.25">
      <c r="A81" s="58">
        <v>2</v>
      </c>
      <c r="B81" s="59"/>
      <c r="C81" s="94" t="s">
        <v>82</v>
      </c>
      <c r="D81" s="94"/>
      <c r="E81" s="94"/>
      <c r="F81" s="94"/>
      <c r="G81" s="94"/>
      <c r="H81" s="94"/>
      <c r="I81" s="94"/>
      <c r="J81" s="60" t="s">
        <v>19</v>
      </c>
      <c r="K81" s="283" t="s">
        <v>18</v>
      </c>
      <c r="L81" s="284"/>
      <c r="M81" s="90"/>
      <c r="N81" s="90"/>
      <c r="O81" s="61">
        <f>[2]показники!$F$26</f>
        <v>100</v>
      </c>
      <c r="P81" s="278">
        <f>O81</f>
        <v>100</v>
      </c>
      <c r="Q81" s="279"/>
    </row>
    <row r="82" spans="1:17" ht="36" hidden="1" customHeight="1" x14ac:dyDescent="0.2">
      <c r="A82" s="62">
        <v>3</v>
      </c>
      <c r="B82" s="63"/>
      <c r="C82" s="94" t="s">
        <v>71</v>
      </c>
      <c r="D82" s="94"/>
      <c r="E82" s="94"/>
      <c r="F82" s="94"/>
      <c r="G82" s="94"/>
      <c r="H82" s="94"/>
      <c r="I82" s="94"/>
      <c r="J82" s="45" t="s">
        <v>19</v>
      </c>
      <c r="K82" s="94" t="s">
        <v>18</v>
      </c>
      <c r="L82" s="94"/>
      <c r="M82" s="90"/>
      <c r="N82" s="90"/>
      <c r="O82" s="46">
        <f>[3]показники!$F$27</f>
        <v>100</v>
      </c>
      <c r="P82" s="95">
        <f>O82</f>
        <v>100</v>
      </c>
      <c r="Q82" s="95"/>
    </row>
    <row r="83" spans="1:17" ht="0.75" hidden="1" customHeight="1" thickBot="1" x14ac:dyDescent="0.25">
      <c r="A83" s="64">
        <v>5</v>
      </c>
      <c r="B83" s="65"/>
      <c r="C83" s="253" t="s">
        <v>61</v>
      </c>
      <c r="D83" s="253"/>
      <c r="E83" s="253"/>
      <c r="F83" s="253"/>
      <c r="G83" s="253"/>
      <c r="H83" s="253"/>
      <c r="I83" s="253"/>
      <c r="J83" s="66" t="s">
        <v>19</v>
      </c>
      <c r="K83" s="254" t="s">
        <v>18</v>
      </c>
      <c r="L83" s="255"/>
      <c r="M83" s="256"/>
      <c r="N83" s="256"/>
      <c r="O83" s="67">
        <v>0</v>
      </c>
      <c r="P83" s="257">
        <f t="shared" ref="P83" si="0">O83</f>
        <v>0</v>
      </c>
      <c r="Q83" s="258"/>
    </row>
    <row r="84" spans="1:17" ht="0.75" hidden="1" customHeight="1" x14ac:dyDescent="0.2">
      <c r="A84" s="138">
        <v>1</v>
      </c>
      <c r="B84" s="138"/>
      <c r="C84" s="139" t="s">
        <v>83</v>
      </c>
      <c r="D84" s="140"/>
      <c r="E84" s="140"/>
      <c r="F84" s="140"/>
      <c r="G84" s="140"/>
      <c r="H84" s="140"/>
      <c r="I84" s="141"/>
      <c r="J84" s="56"/>
      <c r="K84" s="139"/>
      <c r="L84" s="141"/>
      <c r="M84" s="142"/>
      <c r="N84" s="143"/>
      <c r="O84" s="17"/>
      <c r="P84" s="139"/>
      <c r="Q84" s="141"/>
    </row>
    <row r="85" spans="1:17" ht="14.25" hidden="1" customHeight="1" x14ac:dyDescent="0.2">
      <c r="A85" s="18"/>
      <c r="B85" s="18">
        <v>1</v>
      </c>
      <c r="C85" s="96" t="s">
        <v>37</v>
      </c>
      <c r="D85" s="97"/>
      <c r="E85" s="97"/>
      <c r="F85" s="97"/>
      <c r="G85" s="97"/>
      <c r="H85" s="97"/>
      <c r="I85" s="98"/>
      <c r="J85" s="18"/>
      <c r="K85" s="99"/>
      <c r="L85" s="100"/>
      <c r="M85" s="101"/>
      <c r="N85" s="102"/>
      <c r="O85" s="19"/>
      <c r="P85" s="99" t="s">
        <v>31</v>
      </c>
      <c r="Q85" s="100"/>
    </row>
    <row r="86" spans="1:17" ht="17.25" hidden="1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48.75" hidden="1" customHeight="1" x14ac:dyDescent="0.2">
      <c r="A87" s="20">
        <v>1</v>
      </c>
      <c r="B87" s="21"/>
      <c r="C87" s="85" t="s">
        <v>84</v>
      </c>
      <c r="D87" s="86"/>
      <c r="E87" s="86"/>
      <c r="F87" s="86"/>
      <c r="G87" s="86"/>
      <c r="H87" s="86"/>
      <c r="I87" s="87"/>
      <c r="J87" s="22" t="s">
        <v>41</v>
      </c>
      <c r="K87" s="85" t="s">
        <v>94</v>
      </c>
      <c r="L87" s="103"/>
      <c r="M87" s="104"/>
      <c r="N87" s="104"/>
      <c r="O87" s="23">
        <f>[4]показники!$F$30</f>
        <v>31194125</v>
      </c>
      <c r="P87" s="105">
        <f>O87</f>
        <v>31194125</v>
      </c>
      <c r="Q87" s="92"/>
    </row>
    <row r="88" spans="1:17" ht="0.75" hidden="1" customHeight="1" x14ac:dyDescent="0.2">
      <c r="A88" s="20" t="s">
        <v>72</v>
      </c>
      <c r="B88" s="21"/>
      <c r="C88" s="85" t="s">
        <v>69</v>
      </c>
      <c r="D88" s="86"/>
      <c r="E88" s="86"/>
      <c r="F88" s="86"/>
      <c r="G88" s="86"/>
      <c r="H88" s="86"/>
      <c r="I88" s="87"/>
      <c r="J88" s="22" t="s">
        <v>41</v>
      </c>
      <c r="K88" s="85" t="s">
        <v>94</v>
      </c>
      <c r="L88" s="103"/>
      <c r="M88" s="104"/>
      <c r="N88" s="104"/>
      <c r="O88" s="23">
        <v>0</v>
      </c>
      <c r="P88" s="105">
        <f>O88</f>
        <v>0</v>
      </c>
      <c r="Q88" s="92"/>
    </row>
    <row r="89" spans="1:17" ht="26.25" hidden="1" customHeight="1" x14ac:dyDescent="0.2">
      <c r="A89" s="20">
        <v>2</v>
      </c>
      <c r="B89" s="24"/>
      <c r="C89" s="88" t="s">
        <v>85</v>
      </c>
      <c r="D89" s="89"/>
      <c r="E89" s="89"/>
      <c r="F89" s="89"/>
      <c r="G89" s="89"/>
      <c r="H89" s="89"/>
      <c r="I89" s="135"/>
      <c r="J89" s="25" t="s">
        <v>73</v>
      </c>
      <c r="K89" s="85" t="s">
        <v>26</v>
      </c>
      <c r="L89" s="86"/>
      <c r="M89" s="90"/>
      <c r="N89" s="90"/>
      <c r="O89" s="57">
        <f>[4]показники!$F$32</f>
        <v>14023.210000000001</v>
      </c>
      <c r="P89" s="136">
        <f>O89</f>
        <v>14023.210000000001</v>
      </c>
      <c r="Q89" s="137"/>
    </row>
    <row r="90" spans="1:17" ht="26.25" hidden="1" customHeight="1" x14ac:dyDescent="0.2">
      <c r="A90" s="20">
        <v>3</v>
      </c>
      <c r="B90" s="24"/>
      <c r="C90" s="88" t="s">
        <v>86</v>
      </c>
      <c r="D90" s="89"/>
      <c r="E90" s="89"/>
      <c r="F90" s="89"/>
      <c r="G90" s="89"/>
      <c r="H90" s="89"/>
      <c r="I90" s="135"/>
      <c r="J90" s="25" t="s">
        <v>41</v>
      </c>
      <c r="K90" s="85" t="s">
        <v>27</v>
      </c>
      <c r="L90" s="86"/>
      <c r="M90" s="90"/>
      <c r="N90" s="90"/>
      <c r="O90" s="23">
        <f>[4]показники!$F$34</f>
        <v>98031595</v>
      </c>
      <c r="P90" s="105">
        <f>O90</f>
        <v>98031595</v>
      </c>
      <c r="Q90" s="92"/>
    </row>
    <row r="91" spans="1:17" ht="15" hidden="1" customHeight="1" x14ac:dyDescent="0.2">
      <c r="A91" s="18"/>
      <c r="B91" s="27">
        <v>2</v>
      </c>
      <c r="C91" s="108" t="s">
        <v>38</v>
      </c>
      <c r="D91" s="109"/>
      <c r="E91" s="109"/>
      <c r="F91" s="109"/>
      <c r="G91" s="109"/>
      <c r="H91" s="109"/>
      <c r="I91" s="110"/>
      <c r="J91" s="28"/>
      <c r="K91" s="96"/>
      <c r="L91" s="98"/>
      <c r="M91" s="111"/>
      <c r="N91" s="112"/>
      <c r="O91" s="29"/>
      <c r="P91" s="113"/>
      <c r="Q91" s="114"/>
    </row>
    <row r="92" spans="1:17" ht="48.75" hidden="1" customHeight="1" x14ac:dyDescent="0.2">
      <c r="A92" s="20">
        <v>1</v>
      </c>
      <c r="B92" s="24"/>
      <c r="C92" s="85" t="s">
        <v>87</v>
      </c>
      <c r="D92" s="86"/>
      <c r="E92" s="86"/>
      <c r="F92" s="86"/>
      <c r="G92" s="86"/>
      <c r="H92" s="86"/>
      <c r="I92" s="87"/>
      <c r="J92" s="25" t="s">
        <v>17</v>
      </c>
      <c r="K92" s="85" t="s">
        <v>94</v>
      </c>
      <c r="L92" s="103"/>
      <c r="M92" s="90"/>
      <c r="N92" s="90"/>
      <c r="O92" s="45">
        <f>[4]показники!$F$38</f>
        <v>23</v>
      </c>
      <c r="P92" s="131">
        <f>O92</f>
        <v>23</v>
      </c>
      <c r="Q92" s="132"/>
    </row>
    <row r="93" spans="1:17" ht="51" hidden="1" customHeight="1" x14ac:dyDescent="0.2">
      <c r="A93" s="20" t="s">
        <v>72</v>
      </c>
      <c r="B93" s="24"/>
      <c r="C93" s="85" t="s">
        <v>70</v>
      </c>
      <c r="D93" s="86"/>
      <c r="E93" s="86"/>
      <c r="F93" s="86"/>
      <c r="G93" s="86"/>
      <c r="H93" s="86"/>
      <c r="I93" s="87"/>
      <c r="J93" s="25" t="s">
        <v>17</v>
      </c>
      <c r="K93" s="85" t="s">
        <v>94</v>
      </c>
      <c r="L93" s="103"/>
      <c r="M93" s="90"/>
      <c r="N93" s="90"/>
      <c r="O93" s="45">
        <v>0</v>
      </c>
      <c r="P93" s="131">
        <f>O93</f>
        <v>0</v>
      </c>
      <c r="Q93" s="132"/>
    </row>
    <row r="94" spans="1:17" ht="15" hidden="1" customHeight="1" x14ac:dyDescent="0.2">
      <c r="A94" s="18"/>
      <c r="B94" s="27">
        <v>3</v>
      </c>
      <c r="C94" s="96" t="s">
        <v>39</v>
      </c>
      <c r="D94" s="97"/>
      <c r="E94" s="97"/>
      <c r="F94" s="97"/>
      <c r="G94" s="97"/>
      <c r="H94" s="97"/>
      <c r="I94" s="98"/>
      <c r="J94" s="28"/>
      <c r="K94" s="113"/>
      <c r="L94" s="114"/>
      <c r="M94" s="111"/>
      <c r="N94" s="112"/>
      <c r="O94" s="29"/>
      <c r="P94" s="113"/>
      <c r="Q94" s="114"/>
    </row>
    <row r="95" spans="1:17" ht="24.75" hidden="1" customHeight="1" x14ac:dyDescent="0.2">
      <c r="A95" s="20">
        <v>1</v>
      </c>
      <c r="B95" s="24"/>
      <c r="C95" s="85" t="s">
        <v>90</v>
      </c>
      <c r="D95" s="86"/>
      <c r="E95" s="86"/>
      <c r="F95" s="86"/>
      <c r="G95" s="86"/>
      <c r="H95" s="86"/>
      <c r="I95" s="87"/>
      <c r="J95" s="25" t="s">
        <v>42</v>
      </c>
      <c r="K95" s="88" t="s">
        <v>18</v>
      </c>
      <c r="L95" s="89"/>
      <c r="M95" s="90"/>
      <c r="N95" s="90"/>
      <c r="O95" s="47">
        <f>O87/O92</f>
        <v>1356266.3043478262</v>
      </c>
      <c r="P95" s="91">
        <f>O95</f>
        <v>1356266.3043478262</v>
      </c>
      <c r="Q95" s="92"/>
    </row>
    <row r="96" spans="1:17" ht="24.75" hidden="1" customHeight="1" x14ac:dyDescent="0.2">
      <c r="A96" s="20">
        <v>2</v>
      </c>
      <c r="B96" s="24"/>
      <c r="C96" s="85" t="s">
        <v>89</v>
      </c>
      <c r="D96" s="86"/>
      <c r="E96" s="86"/>
      <c r="F96" s="86"/>
      <c r="G96" s="86"/>
      <c r="H96" s="86"/>
      <c r="I96" s="87"/>
      <c r="J96" s="25" t="s">
        <v>41</v>
      </c>
      <c r="K96" s="88" t="s">
        <v>18</v>
      </c>
      <c r="L96" s="89"/>
      <c r="M96" s="133"/>
      <c r="N96" s="134"/>
      <c r="O96" s="47">
        <f>O90/O89</f>
        <v>6990.6672580671611</v>
      </c>
      <c r="P96" s="91">
        <f>O96</f>
        <v>6990.6672580671611</v>
      </c>
      <c r="Q96" s="92"/>
    </row>
    <row r="97" spans="1:17" ht="39" hidden="1" customHeight="1" x14ac:dyDescent="0.2">
      <c r="A97" s="20">
        <v>3</v>
      </c>
      <c r="B97" s="24"/>
      <c r="C97" s="85" t="s">
        <v>74</v>
      </c>
      <c r="D97" s="86"/>
      <c r="E97" s="86"/>
      <c r="F97" s="86"/>
      <c r="G97" s="86"/>
      <c r="H97" s="86"/>
      <c r="I97" s="87"/>
      <c r="J97" s="25" t="s">
        <v>41</v>
      </c>
      <c r="K97" s="88" t="s">
        <v>18</v>
      </c>
      <c r="L97" s="89"/>
      <c r="M97" s="133"/>
      <c r="N97" s="134"/>
      <c r="O97" s="47" t="e">
        <f>O88/O93</f>
        <v>#DIV/0!</v>
      </c>
      <c r="P97" s="91" t="e">
        <f>O97</f>
        <v>#DIV/0!</v>
      </c>
      <c r="Q97" s="92"/>
    </row>
    <row r="98" spans="1:17" ht="15.75" hidden="1" customHeight="1" x14ac:dyDescent="0.2">
      <c r="A98" s="18"/>
      <c r="B98" s="27">
        <v>4</v>
      </c>
      <c r="C98" s="108" t="s">
        <v>40</v>
      </c>
      <c r="D98" s="109"/>
      <c r="E98" s="109"/>
      <c r="F98" s="109"/>
      <c r="G98" s="109"/>
      <c r="H98" s="109"/>
      <c r="I98" s="110"/>
      <c r="J98" s="28"/>
      <c r="K98" s="108"/>
      <c r="L98" s="110"/>
      <c r="M98" s="111"/>
      <c r="N98" s="112"/>
      <c r="O98" s="29"/>
      <c r="P98" s="113"/>
      <c r="Q98" s="114"/>
    </row>
    <row r="99" spans="1:17" ht="25.5" hidden="1" customHeight="1" x14ac:dyDescent="0.2">
      <c r="A99" s="58">
        <v>1</v>
      </c>
      <c r="B99" s="68"/>
      <c r="C99" s="125" t="s">
        <v>91</v>
      </c>
      <c r="D99" s="126"/>
      <c r="E99" s="126"/>
      <c r="F99" s="126"/>
      <c r="G99" s="126"/>
      <c r="H99" s="126"/>
      <c r="I99" s="127"/>
      <c r="J99" s="69" t="s">
        <v>19</v>
      </c>
      <c r="K99" s="125" t="s">
        <v>18</v>
      </c>
      <c r="L99" s="126"/>
      <c r="M99" s="128"/>
      <c r="N99" s="128"/>
      <c r="O99" s="70">
        <f>[4]показники!$F$48</f>
        <v>63.004574739399054</v>
      </c>
      <c r="P99" s="129">
        <f>O99</f>
        <v>63.004574739399054</v>
      </c>
      <c r="Q99" s="130"/>
    </row>
    <row r="100" spans="1:17" ht="25.5" hidden="1" customHeight="1" x14ac:dyDescent="0.2">
      <c r="A100" s="30">
        <v>2</v>
      </c>
      <c r="B100" s="31"/>
      <c r="C100" s="94" t="s">
        <v>92</v>
      </c>
      <c r="D100" s="94"/>
      <c r="E100" s="94"/>
      <c r="F100" s="94"/>
      <c r="G100" s="94"/>
      <c r="H100" s="94"/>
      <c r="I100" s="94"/>
      <c r="J100" s="45" t="s">
        <v>19</v>
      </c>
      <c r="K100" s="94" t="s">
        <v>18</v>
      </c>
      <c r="L100" s="94"/>
      <c r="M100" s="90"/>
      <c r="N100" s="90"/>
      <c r="O100" s="61">
        <f>[4]показники!$F$49</f>
        <v>94.82505567720284</v>
      </c>
      <c r="P100" s="117">
        <f>O100</f>
        <v>94.82505567720284</v>
      </c>
      <c r="Q100" s="117"/>
    </row>
    <row r="101" spans="1:17" ht="0.75" hidden="1" customHeight="1" x14ac:dyDescent="0.2">
      <c r="A101" s="30">
        <v>3</v>
      </c>
      <c r="B101" s="31"/>
      <c r="C101" s="94" t="s">
        <v>71</v>
      </c>
      <c r="D101" s="94"/>
      <c r="E101" s="94"/>
      <c r="F101" s="94"/>
      <c r="G101" s="94"/>
      <c r="H101" s="94"/>
      <c r="I101" s="94"/>
      <c r="J101" s="45" t="s">
        <v>19</v>
      </c>
      <c r="K101" s="94" t="s">
        <v>18</v>
      </c>
      <c r="L101" s="94"/>
      <c r="M101" s="90"/>
      <c r="N101" s="90"/>
      <c r="O101" s="61" t="e">
        <f>[5]показники!$F$50</f>
        <v>#DIV/0!</v>
      </c>
      <c r="P101" s="117" t="e">
        <f>O101</f>
        <v>#DIV/0!</v>
      </c>
      <c r="Q101" s="117"/>
    </row>
    <row r="102" spans="1:17" ht="28.15" customHeight="1" x14ac:dyDescent="0.2">
      <c r="A102" s="138">
        <v>1</v>
      </c>
      <c r="B102" s="138"/>
      <c r="C102" s="142" t="s">
        <v>96</v>
      </c>
      <c r="D102" s="282"/>
      <c r="E102" s="282"/>
      <c r="F102" s="282"/>
      <c r="G102" s="282"/>
      <c r="H102" s="282"/>
      <c r="I102" s="143"/>
      <c r="J102" s="17"/>
      <c r="K102" s="142"/>
      <c r="L102" s="143"/>
      <c r="M102" s="142"/>
      <c r="N102" s="143"/>
      <c r="O102" s="17"/>
      <c r="P102" s="142"/>
      <c r="Q102" s="143"/>
    </row>
    <row r="103" spans="1:17" ht="15.75" customHeight="1" x14ac:dyDescent="0.2">
      <c r="A103" s="18"/>
      <c r="B103" s="18">
        <v>1</v>
      </c>
      <c r="C103" s="96" t="s">
        <v>37</v>
      </c>
      <c r="D103" s="97"/>
      <c r="E103" s="97"/>
      <c r="F103" s="97"/>
      <c r="G103" s="97"/>
      <c r="H103" s="97"/>
      <c r="I103" s="98"/>
      <c r="J103" s="18"/>
      <c r="K103" s="99"/>
      <c r="L103" s="100"/>
      <c r="M103" s="101"/>
      <c r="N103" s="102"/>
      <c r="O103" s="19"/>
      <c r="P103" s="99" t="s">
        <v>31</v>
      </c>
      <c r="Q103" s="100"/>
    </row>
    <row r="104" spans="1:17" ht="50.25" hidden="1" customHeight="1" x14ac:dyDescent="0.2">
      <c r="A104" s="35">
        <v>1</v>
      </c>
      <c r="B104" s="36"/>
      <c r="C104" s="75" t="s">
        <v>114</v>
      </c>
      <c r="D104" s="76"/>
      <c r="E104" s="76"/>
      <c r="F104" s="76"/>
      <c r="G104" s="76"/>
      <c r="H104" s="76"/>
      <c r="I104" s="77"/>
      <c r="J104" s="37" t="s">
        <v>41</v>
      </c>
      <c r="K104" s="75" t="s">
        <v>115</v>
      </c>
      <c r="L104" s="82"/>
      <c r="M104" s="106"/>
      <c r="N104" s="106"/>
      <c r="O104" s="38">
        <f>[1]показники!$F$53</f>
        <v>0</v>
      </c>
      <c r="P104" s="107">
        <f>O104</f>
        <v>0</v>
      </c>
      <c r="Q104" s="81"/>
    </row>
    <row r="105" spans="1:17" ht="47.25" customHeight="1" x14ac:dyDescent="0.2">
      <c r="A105" s="20">
        <v>1</v>
      </c>
      <c r="B105" s="21"/>
      <c r="C105" s="85" t="s">
        <v>97</v>
      </c>
      <c r="D105" s="86"/>
      <c r="E105" s="86"/>
      <c r="F105" s="86"/>
      <c r="G105" s="86"/>
      <c r="H105" s="86"/>
      <c r="I105" s="87"/>
      <c r="J105" s="22" t="s">
        <v>41</v>
      </c>
      <c r="K105" s="85" t="s">
        <v>115</v>
      </c>
      <c r="L105" s="103"/>
      <c r="M105" s="104"/>
      <c r="N105" s="104"/>
      <c r="O105" s="23">
        <f>[1]показники!$F$54</f>
        <v>19800000</v>
      </c>
      <c r="P105" s="105">
        <f>O105</f>
        <v>19800000</v>
      </c>
      <c r="Q105" s="92"/>
    </row>
    <row r="106" spans="1:17" ht="40.5" customHeight="1" x14ac:dyDescent="0.2">
      <c r="A106" s="20">
        <v>2</v>
      </c>
      <c r="B106" s="21"/>
      <c r="C106" s="85" t="s">
        <v>98</v>
      </c>
      <c r="D106" s="86"/>
      <c r="E106" s="86"/>
      <c r="F106" s="86"/>
      <c r="G106" s="86"/>
      <c r="H106" s="86"/>
      <c r="I106" s="87"/>
      <c r="J106" s="22" t="s">
        <v>99</v>
      </c>
      <c r="K106" s="85" t="s">
        <v>26</v>
      </c>
      <c r="L106" s="86"/>
      <c r="M106" s="104"/>
      <c r="N106" s="104"/>
      <c r="O106" s="34">
        <f>[1]показники!$F$55</f>
        <v>2196</v>
      </c>
      <c r="P106" s="115">
        <f>O106</f>
        <v>2196</v>
      </c>
      <c r="Q106" s="116"/>
    </row>
    <row r="107" spans="1:17" ht="39" customHeight="1" x14ac:dyDescent="0.2">
      <c r="A107" s="20">
        <v>3</v>
      </c>
      <c r="B107" s="21"/>
      <c r="C107" s="85" t="s">
        <v>106</v>
      </c>
      <c r="D107" s="86"/>
      <c r="E107" s="86"/>
      <c r="F107" s="86"/>
      <c r="G107" s="86"/>
      <c r="H107" s="86"/>
      <c r="I107" s="87"/>
      <c r="J107" s="22" t="s">
        <v>41</v>
      </c>
      <c r="K107" s="85" t="s">
        <v>100</v>
      </c>
      <c r="L107" s="103"/>
      <c r="M107" s="104"/>
      <c r="N107" s="104"/>
      <c r="O107" s="23">
        <f>[1]показники!$F$56</f>
        <v>28222892</v>
      </c>
      <c r="P107" s="105">
        <f>O107</f>
        <v>28222892</v>
      </c>
      <c r="Q107" s="92"/>
    </row>
    <row r="108" spans="1:17" ht="13.5" customHeight="1" x14ac:dyDescent="0.2">
      <c r="A108" s="18"/>
      <c r="B108" s="27">
        <v>2</v>
      </c>
      <c r="C108" s="108" t="s">
        <v>38</v>
      </c>
      <c r="D108" s="109"/>
      <c r="E108" s="109"/>
      <c r="F108" s="109"/>
      <c r="G108" s="109"/>
      <c r="H108" s="109"/>
      <c r="I108" s="110"/>
      <c r="J108" s="28"/>
      <c r="K108" s="96"/>
      <c r="L108" s="98"/>
      <c r="M108" s="111"/>
      <c r="N108" s="112"/>
      <c r="O108" s="29"/>
      <c r="P108" s="113"/>
      <c r="Q108" s="114"/>
    </row>
    <row r="109" spans="1:17" ht="53.25" hidden="1" customHeight="1" x14ac:dyDescent="0.2">
      <c r="A109" s="35">
        <v>1</v>
      </c>
      <c r="B109" s="39"/>
      <c r="C109" s="75" t="s">
        <v>118</v>
      </c>
      <c r="D109" s="76"/>
      <c r="E109" s="76"/>
      <c r="F109" s="76"/>
      <c r="G109" s="76"/>
      <c r="H109" s="76"/>
      <c r="I109" s="77"/>
      <c r="J109" s="40" t="s">
        <v>17</v>
      </c>
      <c r="K109" s="75" t="s">
        <v>115</v>
      </c>
      <c r="L109" s="82"/>
      <c r="M109" s="73"/>
      <c r="N109" s="73"/>
      <c r="O109" s="41">
        <f>[1]показники!$F$58</f>
        <v>0</v>
      </c>
      <c r="P109" s="83">
        <f>O109</f>
        <v>0</v>
      </c>
      <c r="Q109" s="84"/>
    </row>
    <row r="110" spans="1:17" ht="54.75" customHeight="1" x14ac:dyDescent="0.2">
      <c r="A110" s="20">
        <v>1</v>
      </c>
      <c r="B110" s="24"/>
      <c r="C110" s="85" t="s">
        <v>101</v>
      </c>
      <c r="D110" s="86"/>
      <c r="E110" s="86"/>
      <c r="F110" s="86"/>
      <c r="G110" s="86"/>
      <c r="H110" s="86"/>
      <c r="I110" s="87"/>
      <c r="J110" s="25" t="s">
        <v>17</v>
      </c>
      <c r="K110" s="85" t="s">
        <v>115</v>
      </c>
      <c r="L110" s="103"/>
      <c r="M110" s="90"/>
      <c r="N110" s="90"/>
      <c r="O110" s="26">
        <f>[1]показники!$F$59</f>
        <v>2</v>
      </c>
      <c r="P110" s="131">
        <f>O110</f>
        <v>2</v>
      </c>
      <c r="Q110" s="132"/>
    </row>
    <row r="111" spans="1:17" ht="14.25" customHeight="1" x14ac:dyDescent="0.2">
      <c r="A111" s="18"/>
      <c r="B111" s="27">
        <v>3</v>
      </c>
      <c r="C111" s="96" t="s">
        <v>39</v>
      </c>
      <c r="D111" s="97"/>
      <c r="E111" s="97"/>
      <c r="F111" s="97"/>
      <c r="G111" s="97"/>
      <c r="H111" s="97"/>
      <c r="I111" s="98"/>
      <c r="J111" s="28"/>
      <c r="K111" s="113"/>
      <c r="L111" s="114"/>
      <c r="M111" s="111"/>
      <c r="N111" s="112"/>
      <c r="O111" s="29"/>
      <c r="P111" s="113"/>
      <c r="Q111" s="114"/>
    </row>
    <row r="112" spans="1:17" ht="1.5" hidden="1" customHeight="1" x14ac:dyDescent="0.2">
      <c r="A112" s="35">
        <v>1</v>
      </c>
      <c r="B112" s="39"/>
      <c r="C112" s="75" t="s">
        <v>116</v>
      </c>
      <c r="D112" s="76"/>
      <c r="E112" s="76"/>
      <c r="F112" s="76"/>
      <c r="G112" s="76"/>
      <c r="H112" s="76"/>
      <c r="I112" s="77"/>
      <c r="J112" s="40" t="s">
        <v>42</v>
      </c>
      <c r="K112" s="78" t="s">
        <v>18</v>
      </c>
      <c r="L112" s="79"/>
      <c r="M112" s="73"/>
      <c r="N112" s="73"/>
      <c r="O112" s="49" t="e">
        <f>O104/O109</f>
        <v>#DIV/0!</v>
      </c>
      <c r="P112" s="80" t="e">
        <f>O112</f>
        <v>#DIV/0!</v>
      </c>
      <c r="Q112" s="81"/>
    </row>
    <row r="113" spans="1:17" ht="38.25" customHeight="1" x14ac:dyDescent="0.2">
      <c r="A113" s="20">
        <v>1</v>
      </c>
      <c r="B113" s="24"/>
      <c r="C113" s="85" t="s">
        <v>102</v>
      </c>
      <c r="D113" s="86"/>
      <c r="E113" s="86"/>
      <c r="F113" s="86"/>
      <c r="G113" s="86"/>
      <c r="H113" s="86"/>
      <c r="I113" s="87"/>
      <c r="J113" s="25" t="s">
        <v>42</v>
      </c>
      <c r="K113" s="88" t="s">
        <v>18</v>
      </c>
      <c r="L113" s="89"/>
      <c r="M113" s="90"/>
      <c r="N113" s="90"/>
      <c r="O113" s="47">
        <f>O105/O110</f>
        <v>9900000</v>
      </c>
      <c r="P113" s="91">
        <f>O113</f>
        <v>9900000</v>
      </c>
      <c r="Q113" s="92"/>
    </row>
    <row r="114" spans="1:17" ht="39" customHeight="1" x14ac:dyDescent="0.2">
      <c r="A114" s="20">
        <v>2</v>
      </c>
      <c r="B114" s="24"/>
      <c r="C114" s="85" t="s">
        <v>103</v>
      </c>
      <c r="D114" s="86"/>
      <c r="E114" s="86"/>
      <c r="F114" s="86"/>
      <c r="G114" s="86"/>
      <c r="H114" s="86"/>
      <c r="I114" s="87"/>
      <c r="J114" s="25" t="s">
        <v>42</v>
      </c>
      <c r="K114" s="88" t="s">
        <v>18</v>
      </c>
      <c r="L114" s="89"/>
      <c r="M114" s="90"/>
      <c r="N114" s="90"/>
      <c r="O114" s="47">
        <f>O107/O106</f>
        <v>12851.954462659382</v>
      </c>
      <c r="P114" s="91">
        <f>O114</f>
        <v>12851.954462659382</v>
      </c>
      <c r="Q114" s="92"/>
    </row>
    <row r="115" spans="1:17" ht="12.75" customHeight="1" x14ac:dyDescent="0.2">
      <c r="A115" s="19"/>
      <c r="B115" s="32">
        <v>4</v>
      </c>
      <c r="C115" s="285" t="s">
        <v>40</v>
      </c>
      <c r="D115" s="286"/>
      <c r="E115" s="286"/>
      <c r="F115" s="286"/>
      <c r="G115" s="286"/>
      <c r="H115" s="286"/>
      <c r="I115" s="287"/>
      <c r="J115" s="33"/>
      <c r="K115" s="285"/>
      <c r="L115" s="287"/>
      <c r="M115" s="111"/>
      <c r="N115" s="112"/>
      <c r="O115" s="29"/>
      <c r="P115" s="288"/>
      <c r="Q115" s="289"/>
    </row>
    <row r="116" spans="1:17" ht="0.75" hidden="1" customHeight="1" x14ac:dyDescent="0.2">
      <c r="A116" s="42">
        <v>1</v>
      </c>
      <c r="B116" s="43"/>
      <c r="C116" s="71" t="s">
        <v>119</v>
      </c>
      <c r="D116" s="71"/>
      <c r="E116" s="71"/>
      <c r="F116" s="71"/>
      <c r="G116" s="71"/>
      <c r="H116" s="71"/>
      <c r="I116" s="71"/>
      <c r="J116" s="48" t="s">
        <v>19</v>
      </c>
      <c r="K116" s="72" t="s">
        <v>18</v>
      </c>
      <c r="L116" s="72"/>
      <c r="M116" s="73"/>
      <c r="N116" s="73"/>
      <c r="O116" s="53" t="e">
        <f>[1]показники!$F$65</f>
        <v>#DIV/0!</v>
      </c>
      <c r="P116" s="74" t="e">
        <f>O116</f>
        <v>#DIV/0!</v>
      </c>
      <c r="Q116" s="74"/>
    </row>
    <row r="117" spans="1:17" ht="44.25" customHeight="1" x14ac:dyDescent="0.2">
      <c r="A117" s="30">
        <v>1</v>
      </c>
      <c r="B117" s="31"/>
      <c r="C117" s="93" t="s">
        <v>104</v>
      </c>
      <c r="D117" s="93"/>
      <c r="E117" s="93"/>
      <c r="F117" s="93"/>
      <c r="G117" s="93"/>
      <c r="H117" s="93"/>
      <c r="I117" s="93"/>
      <c r="J117" s="45" t="s">
        <v>19</v>
      </c>
      <c r="K117" s="94" t="s">
        <v>18</v>
      </c>
      <c r="L117" s="94"/>
      <c r="M117" s="90"/>
      <c r="N117" s="90"/>
      <c r="O117" s="46">
        <f>[1]показники!$F$66</f>
        <v>0</v>
      </c>
      <c r="P117" s="95">
        <f>O117</f>
        <v>0</v>
      </c>
      <c r="Q117" s="95"/>
    </row>
    <row r="118" spans="1:17" ht="44.25" customHeight="1" x14ac:dyDescent="0.2">
      <c r="A118" s="30">
        <v>2</v>
      </c>
      <c r="B118" s="31"/>
      <c r="C118" s="93" t="s">
        <v>105</v>
      </c>
      <c r="D118" s="93"/>
      <c r="E118" s="93"/>
      <c r="F118" s="93"/>
      <c r="G118" s="93"/>
      <c r="H118" s="93"/>
      <c r="I118" s="93"/>
      <c r="J118" s="45" t="s">
        <v>19</v>
      </c>
      <c r="K118" s="94" t="s">
        <v>18</v>
      </c>
      <c r="L118" s="94"/>
      <c r="M118" s="90"/>
      <c r="N118" s="90"/>
      <c r="O118" s="46">
        <f>[1]показники!$F$67</f>
        <v>70.15581535726389</v>
      </c>
      <c r="P118" s="95">
        <f>O118</f>
        <v>70.15581535726389</v>
      </c>
      <c r="Q118" s="95"/>
    </row>
    <row r="119" spans="1:17" ht="18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ht="22.5" customHeight="1" x14ac:dyDescent="0.2">
      <c r="A120" s="3"/>
      <c r="B120" s="185" t="s">
        <v>107</v>
      </c>
      <c r="C120" s="185"/>
      <c r="D120" s="185"/>
      <c r="E120" s="185"/>
      <c r="F120" s="185"/>
      <c r="G120" s="2"/>
      <c r="H120" s="3"/>
      <c r="I120" s="3"/>
      <c r="J120" s="3"/>
      <c r="K120" s="3"/>
      <c r="L120" s="3"/>
      <c r="M120" s="3"/>
      <c r="N120" s="183" t="s">
        <v>108</v>
      </c>
      <c r="O120" s="183"/>
      <c r="P120" s="3"/>
      <c r="Q120" s="3"/>
    </row>
    <row r="121" spans="1:17" ht="11.1" customHeight="1" x14ac:dyDescent="0.2">
      <c r="A121" s="3"/>
      <c r="B121" s="185" t="s">
        <v>23</v>
      </c>
      <c r="C121" s="185"/>
      <c r="D121" s="185"/>
      <c r="E121" s="185"/>
      <c r="F121" s="185"/>
      <c r="G121" s="184" t="s">
        <v>20</v>
      </c>
      <c r="H121" s="184"/>
      <c r="I121" s="184"/>
      <c r="J121" s="3"/>
      <c r="K121" s="3"/>
      <c r="L121" s="3"/>
      <c r="M121" s="4"/>
      <c r="N121" s="4" t="s">
        <v>63</v>
      </c>
      <c r="O121" s="4"/>
      <c r="P121" s="3"/>
      <c r="Q121" s="3"/>
    </row>
    <row r="122" spans="1:17" ht="12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ht="11.45" customHeight="1" x14ac:dyDescent="0.2">
      <c r="A123" s="3"/>
      <c r="B123" s="186" t="s">
        <v>22</v>
      </c>
      <c r="C123" s="186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ht="36.75" customHeight="1" x14ac:dyDescent="0.2">
      <c r="A124" s="3"/>
      <c r="B124" s="185" t="s">
        <v>109</v>
      </c>
      <c r="C124" s="185"/>
      <c r="D124" s="185"/>
      <c r="E124" s="185"/>
      <c r="F124" s="185"/>
      <c r="G124" s="2"/>
      <c r="H124" s="3"/>
      <c r="I124" s="3"/>
      <c r="J124" s="3"/>
      <c r="K124" s="3"/>
      <c r="L124" s="3"/>
      <c r="M124" s="3"/>
      <c r="N124" s="183" t="s">
        <v>110</v>
      </c>
      <c r="O124" s="183"/>
      <c r="P124" s="3"/>
      <c r="Q124" s="3"/>
    </row>
    <row r="125" spans="1:17" ht="11.1" customHeight="1" x14ac:dyDescent="0.2">
      <c r="A125" s="3"/>
      <c r="B125" s="185" t="s">
        <v>23</v>
      </c>
      <c r="C125" s="185"/>
      <c r="D125" s="185"/>
      <c r="E125" s="185"/>
      <c r="F125" s="185"/>
      <c r="G125" s="184" t="s">
        <v>20</v>
      </c>
      <c r="H125" s="184"/>
      <c r="I125" s="184"/>
      <c r="J125" s="3"/>
      <c r="K125" s="3"/>
      <c r="L125" s="3"/>
      <c r="M125" s="4"/>
      <c r="N125" s="4" t="s">
        <v>63</v>
      </c>
      <c r="O125" s="4"/>
      <c r="P125" s="3"/>
      <c r="Q125" s="3"/>
    </row>
    <row r="126" spans="1:17" ht="11.4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ht="4.5" customHeight="1" x14ac:dyDescent="0.2">
      <c r="A127" s="3"/>
      <c r="B127" s="180"/>
      <c r="C127" s="180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ht="15" customHeight="1" x14ac:dyDescent="0.2">
      <c r="A128" s="3"/>
      <c r="B128" s="181" t="s">
        <v>51</v>
      </c>
      <c r="C128" s="181"/>
      <c r="D128" s="3"/>
      <c r="E128" s="3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14.25" customHeight="1" x14ac:dyDescent="0.2">
      <c r="A129" s="3"/>
      <c r="B129" s="182" t="s">
        <v>50</v>
      </c>
      <c r="C129" s="182"/>
      <c r="D129" s="3"/>
      <c r="E129" s="3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</sheetData>
  <mergeCells count="332">
    <mergeCell ref="C107:I107"/>
    <mergeCell ref="K107:L107"/>
    <mergeCell ref="M107:N107"/>
    <mergeCell ref="P107:Q107"/>
    <mergeCell ref="C115:I115"/>
    <mergeCell ref="K115:L115"/>
    <mergeCell ref="M115:N115"/>
    <mergeCell ref="P115:Q115"/>
    <mergeCell ref="C117:I117"/>
    <mergeCell ref="K117:L117"/>
    <mergeCell ref="M117:N117"/>
    <mergeCell ref="P117:Q117"/>
    <mergeCell ref="C110:I110"/>
    <mergeCell ref="K110:L110"/>
    <mergeCell ref="M110:N110"/>
    <mergeCell ref="P110:Q110"/>
    <mergeCell ref="C111:I111"/>
    <mergeCell ref="K111:L111"/>
    <mergeCell ref="M111:N111"/>
    <mergeCell ref="P111:Q111"/>
    <mergeCell ref="C113:I113"/>
    <mergeCell ref="K113:L113"/>
    <mergeCell ref="M113:N113"/>
    <mergeCell ref="P113:Q113"/>
    <mergeCell ref="A53:B53"/>
    <mergeCell ref="C53:I53"/>
    <mergeCell ref="J53:K53"/>
    <mergeCell ref="L53:M53"/>
    <mergeCell ref="N53:Q53"/>
    <mergeCell ref="A45:B45"/>
    <mergeCell ref="C45:Q45"/>
    <mergeCell ref="A102:B102"/>
    <mergeCell ref="C102:I102"/>
    <mergeCell ref="K102:L102"/>
    <mergeCell ref="M102:N102"/>
    <mergeCell ref="P102:Q102"/>
    <mergeCell ref="K80:L80"/>
    <mergeCell ref="C80:I80"/>
    <mergeCell ref="C82:I82"/>
    <mergeCell ref="P79:Q79"/>
    <mergeCell ref="P77:Q77"/>
    <mergeCell ref="K79:L79"/>
    <mergeCell ref="M79:N79"/>
    <mergeCell ref="K76:L76"/>
    <mergeCell ref="K78:L78"/>
    <mergeCell ref="M76:N76"/>
    <mergeCell ref="C81:I81"/>
    <mergeCell ref="K81:L81"/>
    <mergeCell ref="M81:N81"/>
    <mergeCell ref="P81:Q81"/>
    <mergeCell ref="P80:Q80"/>
    <mergeCell ref="M80:N80"/>
    <mergeCell ref="M78:N78"/>
    <mergeCell ref="C77:I77"/>
    <mergeCell ref="K77:L77"/>
    <mergeCell ref="M77:N77"/>
    <mergeCell ref="K82:L82"/>
    <mergeCell ref="P59:Q59"/>
    <mergeCell ref="N59:O59"/>
    <mergeCell ref="N60:O60"/>
    <mergeCell ref="L60:M60"/>
    <mergeCell ref="C67:I67"/>
    <mergeCell ref="C69:I69"/>
    <mergeCell ref="C70:I70"/>
    <mergeCell ref="P69:Q69"/>
    <mergeCell ref="C71:I71"/>
    <mergeCell ref="C68:I68"/>
    <mergeCell ref="K68:L68"/>
    <mergeCell ref="M68:N68"/>
    <mergeCell ref="P68:Q68"/>
    <mergeCell ref="P70:Q70"/>
    <mergeCell ref="P71:Q71"/>
    <mergeCell ref="P60:Q60"/>
    <mergeCell ref="M63:N64"/>
    <mergeCell ref="M67:N67"/>
    <mergeCell ref="K70:L70"/>
    <mergeCell ref="A60:K60"/>
    <mergeCell ref="M65:N65"/>
    <mergeCell ref="K63:L64"/>
    <mergeCell ref="K65:L65"/>
    <mergeCell ref="C65:I65"/>
    <mergeCell ref="C83:I83"/>
    <mergeCell ref="K83:L83"/>
    <mergeCell ref="M83:N83"/>
    <mergeCell ref="P72:Q72"/>
    <mergeCell ref="C74:I74"/>
    <mergeCell ref="C66:I66"/>
    <mergeCell ref="K66:L66"/>
    <mergeCell ref="M66:N66"/>
    <mergeCell ref="M82:N82"/>
    <mergeCell ref="P83:Q83"/>
    <mergeCell ref="P76:Q76"/>
    <mergeCell ref="P78:Q78"/>
    <mergeCell ref="P74:Q74"/>
    <mergeCell ref="C72:I72"/>
    <mergeCell ref="K72:L72"/>
    <mergeCell ref="M72:N72"/>
    <mergeCell ref="C79:I79"/>
    <mergeCell ref="C78:I78"/>
    <mergeCell ref="K71:L71"/>
    <mergeCell ref="M69:N69"/>
    <mergeCell ref="M70:N70"/>
    <mergeCell ref="M71:N71"/>
    <mergeCell ref="P82:Q82"/>
    <mergeCell ref="C76:I76"/>
    <mergeCell ref="J50:K50"/>
    <mergeCell ref="A57:K57"/>
    <mergeCell ref="A58:K58"/>
    <mergeCell ref="N50:Q50"/>
    <mergeCell ref="L54:M54"/>
    <mergeCell ref="N54:Q54"/>
    <mergeCell ref="J54:K54"/>
    <mergeCell ref="C50:I50"/>
    <mergeCell ref="L50:M50"/>
    <mergeCell ref="P58:Q58"/>
    <mergeCell ref="N58:O58"/>
    <mergeCell ref="L58:M58"/>
    <mergeCell ref="P57:Q57"/>
    <mergeCell ref="N57:O57"/>
    <mergeCell ref="C54:I54"/>
    <mergeCell ref="L57:M57"/>
    <mergeCell ref="A50:B50"/>
    <mergeCell ref="A51:B51"/>
    <mergeCell ref="C51:I51"/>
    <mergeCell ref="J51:K51"/>
    <mergeCell ref="L51:M51"/>
    <mergeCell ref="N51:Q51"/>
    <mergeCell ref="A52:B52"/>
    <mergeCell ref="C52:I52"/>
    <mergeCell ref="L49:M49"/>
    <mergeCell ref="B32:Q32"/>
    <mergeCell ref="A34:B34"/>
    <mergeCell ref="C34:Q34"/>
    <mergeCell ref="A35:B35"/>
    <mergeCell ref="C35:Q35"/>
    <mergeCell ref="N47:Q48"/>
    <mergeCell ref="N49:Q49"/>
    <mergeCell ref="A49:B49"/>
    <mergeCell ref="C47:I48"/>
    <mergeCell ref="C49:I49"/>
    <mergeCell ref="J49:K49"/>
    <mergeCell ref="B22:D22"/>
    <mergeCell ref="B28:Q28"/>
    <mergeCell ref="B30:Q30"/>
    <mergeCell ref="B31:Q31"/>
    <mergeCell ref="B37:Q37"/>
    <mergeCell ref="B38:Q38"/>
    <mergeCell ref="A41:B41"/>
    <mergeCell ref="A47:B48"/>
    <mergeCell ref="L47:M48"/>
    <mergeCell ref="C41:Q41"/>
    <mergeCell ref="A42:B42"/>
    <mergeCell ref="C42:Q42"/>
    <mergeCell ref="A43:B43"/>
    <mergeCell ref="C43:Q43"/>
    <mergeCell ref="J47:K48"/>
    <mergeCell ref="B25:C25"/>
    <mergeCell ref="B26:C26"/>
    <mergeCell ref="A44:B44"/>
    <mergeCell ref="C44:Q44"/>
    <mergeCell ref="B127:C127"/>
    <mergeCell ref="B128:C128"/>
    <mergeCell ref="B129:C129"/>
    <mergeCell ref="N120:O120"/>
    <mergeCell ref="G121:I121"/>
    <mergeCell ref="N124:O124"/>
    <mergeCell ref="B120:F120"/>
    <mergeCell ref="B121:F121"/>
    <mergeCell ref="B123:C123"/>
    <mergeCell ref="B125:F125"/>
    <mergeCell ref="G125:I125"/>
    <mergeCell ref="B124:F124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A59:K59"/>
    <mergeCell ref="P75:Q75"/>
    <mergeCell ref="A63:B64"/>
    <mergeCell ref="C63:I64"/>
    <mergeCell ref="J63:J64"/>
    <mergeCell ref="A65:B65"/>
    <mergeCell ref="P66:Q66"/>
    <mergeCell ref="K67:L67"/>
    <mergeCell ref="C75:I75"/>
    <mergeCell ref="K75:L75"/>
    <mergeCell ref="M75:N75"/>
    <mergeCell ref="L59:M59"/>
    <mergeCell ref="A66:B66"/>
    <mergeCell ref="P65:Q65"/>
    <mergeCell ref="K69:L69"/>
    <mergeCell ref="P67:Q67"/>
    <mergeCell ref="C73:I73"/>
    <mergeCell ref="K73:L73"/>
    <mergeCell ref="M73:N73"/>
    <mergeCell ref="P73:Q73"/>
    <mergeCell ref="O63:O64"/>
    <mergeCell ref="K74:L74"/>
    <mergeCell ref="M74:N74"/>
    <mergeCell ref="P63:Q64"/>
    <mergeCell ref="A84:B84"/>
    <mergeCell ref="C84:I84"/>
    <mergeCell ref="K84:L84"/>
    <mergeCell ref="M84:N84"/>
    <mergeCell ref="P84:Q84"/>
    <mergeCell ref="C85:I85"/>
    <mergeCell ref="K85:L85"/>
    <mergeCell ref="M85:N85"/>
    <mergeCell ref="P85:Q85"/>
    <mergeCell ref="K93:L93"/>
    <mergeCell ref="M93:N93"/>
    <mergeCell ref="P93:Q93"/>
    <mergeCell ref="C87:I87"/>
    <mergeCell ref="K87:L87"/>
    <mergeCell ref="M87:N87"/>
    <mergeCell ref="P87:Q87"/>
    <mergeCell ref="C89:I89"/>
    <mergeCell ref="K89:L89"/>
    <mergeCell ref="M89:N89"/>
    <mergeCell ref="P89:Q89"/>
    <mergeCell ref="C90:I90"/>
    <mergeCell ref="K90:L90"/>
    <mergeCell ref="M90:N90"/>
    <mergeCell ref="P90:Q90"/>
    <mergeCell ref="K94:L94"/>
    <mergeCell ref="M94:N94"/>
    <mergeCell ref="P94:Q94"/>
    <mergeCell ref="C93:I93"/>
    <mergeCell ref="C100:I100"/>
    <mergeCell ref="K100:L100"/>
    <mergeCell ref="M100:N100"/>
    <mergeCell ref="P100:Q100"/>
    <mergeCell ref="C95:I95"/>
    <mergeCell ref="K95:L95"/>
    <mergeCell ref="M95:N95"/>
    <mergeCell ref="P95:Q95"/>
    <mergeCell ref="C96:I96"/>
    <mergeCell ref="K96:L96"/>
    <mergeCell ref="M96:N96"/>
    <mergeCell ref="P96:Q96"/>
    <mergeCell ref="C98:I98"/>
    <mergeCell ref="K98:L98"/>
    <mergeCell ref="M98:N98"/>
    <mergeCell ref="P98:Q98"/>
    <mergeCell ref="C97:I97"/>
    <mergeCell ref="K97:L97"/>
    <mergeCell ref="M97:N97"/>
    <mergeCell ref="P97:Q97"/>
    <mergeCell ref="C101:I101"/>
    <mergeCell ref="K101:L101"/>
    <mergeCell ref="M101:N101"/>
    <mergeCell ref="P101:Q101"/>
    <mergeCell ref="J52:K52"/>
    <mergeCell ref="L52:M52"/>
    <mergeCell ref="N52:Q52"/>
    <mergeCell ref="C88:I88"/>
    <mergeCell ref="K88:L88"/>
    <mergeCell ref="M88:N88"/>
    <mergeCell ref="P88:Q88"/>
    <mergeCell ref="C99:I99"/>
    <mergeCell ref="K99:L99"/>
    <mergeCell ref="M99:N99"/>
    <mergeCell ref="P99:Q99"/>
    <mergeCell ref="C91:I91"/>
    <mergeCell ref="K91:L91"/>
    <mergeCell ref="M91:N91"/>
    <mergeCell ref="P91:Q91"/>
    <mergeCell ref="C92:I92"/>
    <mergeCell ref="K92:L92"/>
    <mergeCell ref="M92:N92"/>
    <mergeCell ref="P92:Q92"/>
    <mergeCell ref="C94:I94"/>
    <mergeCell ref="C118:I118"/>
    <mergeCell ref="K118:L118"/>
    <mergeCell ref="M118:N118"/>
    <mergeCell ref="P118:Q118"/>
    <mergeCell ref="C103:I103"/>
    <mergeCell ref="K103:L103"/>
    <mergeCell ref="M103:N103"/>
    <mergeCell ref="P103:Q103"/>
    <mergeCell ref="C105:I105"/>
    <mergeCell ref="K105:L105"/>
    <mergeCell ref="M105:N105"/>
    <mergeCell ref="P105:Q105"/>
    <mergeCell ref="C104:I104"/>
    <mergeCell ref="K104:L104"/>
    <mergeCell ref="M104:N104"/>
    <mergeCell ref="P104:Q104"/>
    <mergeCell ref="C108:I108"/>
    <mergeCell ref="K108:L108"/>
    <mergeCell ref="M108:N108"/>
    <mergeCell ref="P108:Q108"/>
    <mergeCell ref="C106:I106"/>
    <mergeCell ref="K106:L106"/>
    <mergeCell ref="M106:N106"/>
    <mergeCell ref="P106:Q106"/>
    <mergeCell ref="C116:I116"/>
    <mergeCell ref="K116:L116"/>
    <mergeCell ref="M116:N116"/>
    <mergeCell ref="P116:Q116"/>
    <mergeCell ref="C112:I112"/>
    <mergeCell ref="K112:L112"/>
    <mergeCell ref="M112:N112"/>
    <mergeCell ref="P112:Q112"/>
    <mergeCell ref="C109:I109"/>
    <mergeCell ref="K109:L109"/>
    <mergeCell ref="M109:N109"/>
    <mergeCell ref="P109:Q109"/>
    <mergeCell ref="C114:I114"/>
    <mergeCell ref="K114:L114"/>
    <mergeCell ref="M114:N114"/>
    <mergeCell ref="P114:Q114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2025-01-14T08:40:29Z</cp:lastPrinted>
  <dcterms:created xsi:type="dcterms:W3CDTF">2019-02-11T09:54:24Z</dcterms:created>
  <dcterms:modified xsi:type="dcterms:W3CDTF">2025-08-19T07:03:00Z</dcterms:modified>
</cp:coreProperties>
</file>